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beporg.sharepoint.com/sites/TheDockLoaders/Shared Documents/Content/For Upload/Lucy Miller/BJU Consumer Math/"/>
    </mc:Choice>
  </mc:AlternateContent>
  <xr:revisionPtr revIDLastSave="2" documentId="11_FAF47601CDDEBB5D820E69232867CA7F050E0713" xr6:coauthVersionLast="45" xr6:coauthVersionMax="45" xr10:uidLastSave="{9159B1A8-6FB8-4513-A670-023295AD29EC}"/>
  <bookViews>
    <workbookView xWindow="810" yWindow="-120" windowWidth="28110" windowHeight="16440" firstSheet="3" activeTab="3" xr2:uid="{00000000-000D-0000-FFFF-FFFF00000000}"/>
  </bookViews>
  <sheets>
    <sheet name="Arika &amp; Court" sheetId="4" r:id="rId1"/>
    <sheet name="Justin &amp; Derek" sheetId="5" r:id="rId2"/>
    <sheet name="Racine &amp; Corina" sheetId="6" r:id="rId3"/>
    <sheet name="Drew &amp; Bryce" sheetId="7" r:id="rId4"/>
    <sheet name="Jordan &amp; Keith" sheetId="9" r:id="rId5"/>
    <sheet name="2014" sheetId="1" r:id="rId6"/>
    <sheet name="2015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8" l="1"/>
  <c r="N4" i="8"/>
  <c r="N5" i="8"/>
  <c r="N6" i="8"/>
  <c r="N3" i="8"/>
  <c r="N8" i="8" l="1"/>
  <c r="M7" i="8"/>
  <c r="K7" i="8" l="1"/>
  <c r="J4" i="8"/>
  <c r="J3" i="8"/>
  <c r="K6" i="8"/>
  <c r="K5" i="8"/>
  <c r="K4" i="8"/>
  <c r="K3" i="8"/>
  <c r="M4" i="8"/>
  <c r="M5" i="8"/>
  <c r="M6" i="8"/>
  <c r="M3" i="8"/>
  <c r="D7" i="8"/>
  <c r="E7" i="8"/>
  <c r="F7" i="8"/>
  <c r="I7" i="8"/>
  <c r="I6" i="8"/>
  <c r="I5" i="8"/>
  <c r="I4" i="8"/>
  <c r="I3" i="8"/>
  <c r="J7" i="8"/>
  <c r="J6" i="8"/>
  <c r="J5" i="8"/>
  <c r="L3" i="8"/>
  <c r="L4" i="8"/>
  <c r="L5" i="8"/>
  <c r="L6" i="8"/>
  <c r="L7" i="8"/>
  <c r="H3" i="8"/>
  <c r="H7" i="8" l="1"/>
  <c r="G7" i="8"/>
  <c r="H6" i="8"/>
  <c r="H5" i="8"/>
  <c r="H4" i="8"/>
  <c r="G6" i="8"/>
  <c r="G5" i="8"/>
  <c r="G4" i="8"/>
  <c r="G3" i="8"/>
  <c r="F6" i="8"/>
  <c r="F5" i="8"/>
  <c r="F4" i="8"/>
  <c r="F3" i="8"/>
  <c r="F8" i="8" s="1"/>
  <c r="D4" i="8" l="1"/>
  <c r="E4" i="8" s="1"/>
  <c r="D5" i="8"/>
  <c r="E5" i="8" s="1"/>
  <c r="M86" i="8"/>
  <c r="L86" i="8"/>
  <c r="K86" i="8"/>
  <c r="K87" i="8" s="1"/>
  <c r="J86" i="8"/>
  <c r="I86" i="8"/>
  <c r="H86" i="8"/>
  <c r="G86" i="8"/>
  <c r="F86" i="8"/>
  <c r="D86" i="8"/>
  <c r="E86" i="8" s="1"/>
  <c r="M85" i="8"/>
  <c r="L85" i="8"/>
  <c r="K85" i="8"/>
  <c r="J85" i="8"/>
  <c r="I85" i="8"/>
  <c r="H85" i="8"/>
  <c r="G85" i="8"/>
  <c r="F85" i="8"/>
  <c r="D85" i="8"/>
  <c r="E85" i="8" s="1"/>
  <c r="M84" i="8"/>
  <c r="M87" i="8" s="1"/>
  <c r="L84" i="8"/>
  <c r="K84" i="8"/>
  <c r="J84" i="8"/>
  <c r="I84" i="8"/>
  <c r="H84" i="8"/>
  <c r="G84" i="8"/>
  <c r="F84" i="8"/>
  <c r="F87" i="8" s="1"/>
  <c r="D84" i="8"/>
  <c r="D87" i="8" s="1"/>
  <c r="G71" i="8"/>
  <c r="M62" i="8"/>
  <c r="L62" i="8"/>
  <c r="K62" i="8"/>
  <c r="J62" i="8"/>
  <c r="I62" i="8"/>
  <c r="H62" i="8"/>
  <c r="G62" i="8"/>
  <c r="F62" i="8"/>
  <c r="D62" i="8"/>
  <c r="E62" i="8" s="1"/>
  <c r="M61" i="8"/>
  <c r="L61" i="8"/>
  <c r="K61" i="8"/>
  <c r="J61" i="8"/>
  <c r="I61" i="8"/>
  <c r="H61" i="8"/>
  <c r="H63" i="8" s="1"/>
  <c r="G61" i="8"/>
  <c r="F61" i="8"/>
  <c r="D61" i="8"/>
  <c r="E61" i="8" s="1"/>
  <c r="M60" i="8"/>
  <c r="M63" i="8" s="1"/>
  <c r="L60" i="8"/>
  <c r="L63" i="8" s="1"/>
  <c r="K60" i="8"/>
  <c r="J60" i="8"/>
  <c r="I60" i="8"/>
  <c r="H60" i="8"/>
  <c r="G60" i="8"/>
  <c r="G63" i="8" s="1"/>
  <c r="F60" i="8"/>
  <c r="F63" i="8" s="1"/>
  <c r="D60" i="8"/>
  <c r="E60" i="8" s="1"/>
  <c r="M37" i="8"/>
  <c r="L37" i="8"/>
  <c r="K37" i="8"/>
  <c r="J37" i="8"/>
  <c r="I37" i="8"/>
  <c r="H37" i="8"/>
  <c r="G37" i="8"/>
  <c r="F37" i="8"/>
  <c r="D37" i="8"/>
  <c r="E37" i="8" s="1"/>
  <c r="M36" i="8"/>
  <c r="L36" i="8"/>
  <c r="K36" i="8"/>
  <c r="J36" i="8"/>
  <c r="I36" i="8"/>
  <c r="H36" i="8"/>
  <c r="G36" i="8"/>
  <c r="F36" i="8"/>
  <c r="D36" i="8"/>
  <c r="E36" i="8" s="1"/>
  <c r="M35" i="8"/>
  <c r="M38" i="8" s="1"/>
  <c r="L35" i="8"/>
  <c r="L38" i="8" s="1"/>
  <c r="K35" i="8"/>
  <c r="K38" i="8" s="1"/>
  <c r="J35" i="8"/>
  <c r="I35" i="8"/>
  <c r="H35" i="8"/>
  <c r="G35" i="8"/>
  <c r="G38" i="8" s="1"/>
  <c r="F35" i="8"/>
  <c r="F38" i="8" s="1"/>
  <c r="D35" i="8"/>
  <c r="D38" i="8" s="1"/>
  <c r="D6" i="8"/>
  <c r="E6" i="8" s="1"/>
  <c r="J8" i="8"/>
  <c r="D3" i="8"/>
  <c r="E3" i="8" s="1"/>
  <c r="G87" i="8" l="1"/>
  <c r="D63" i="8"/>
  <c r="I87" i="8"/>
  <c r="H87" i="8"/>
  <c r="E35" i="8"/>
  <c r="J87" i="8"/>
  <c r="H38" i="8"/>
  <c r="J63" i="8"/>
  <c r="I63" i="8"/>
  <c r="J38" i="8"/>
  <c r="I38" i="8"/>
  <c r="K63" i="8"/>
  <c r="L87" i="8"/>
  <c r="E8" i="8"/>
  <c r="M8" i="8"/>
  <c r="L8" i="8"/>
  <c r="G8" i="8"/>
  <c r="D8" i="8"/>
  <c r="K8" i="8"/>
  <c r="H8" i="8"/>
  <c r="I8" i="8"/>
  <c r="E63" i="8"/>
  <c r="E38" i="8"/>
  <c r="E84" i="8"/>
  <c r="E87" i="8" s="1"/>
  <c r="G63" i="1"/>
  <c r="M5" i="1"/>
  <c r="M4" i="1"/>
  <c r="M3" i="1"/>
  <c r="M6" i="1" s="1"/>
  <c r="M29" i="1"/>
  <c r="M28" i="1"/>
  <c r="M27" i="1"/>
  <c r="M54" i="1"/>
  <c r="M53" i="1"/>
  <c r="M52" i="1"/>
  <c r="M77" i="1"/>
  <c r="M78" i="1"/>
  <c r="M76" i="1"/>
  <c r="M55" i="1" l="1"/>
  <c r="M79" i="1"/>
  <c r="M30" i="1"/>
  <c r="L77" i="1"/>
  <c r="L78" i="1"/>
  <c r="L76" i="1"/>
  <c r="L79" i="1" s="1"/>
  <c r="L53" i="1"/>
  <c r="L55" i="1" s="1"/>
  <c r="L54" i="1"/>
  <c r="L52" i="1"/>
  <c r="L28" i="1"/>
  <c r="L29" i="1"/>
  <c r="L27" i="1"/>
  <c r="L30" i="1"/>
  <c r="L4" i="1"/>
  <c r="L6" i="1" s="1"/>
  <c r="L5" i="1"/>
  <c r="L3" i="1"/>
  <c r="K78" i="1" l="1"/>
  <c r="K77" i="1"/>
  <c r="K76" i="1"/>
  <c r="K54" i="1"/>
  <c r="K53" i="1"/>
  <c r="K52" i="1"/>
  <c r="K29" i="1"/>
  <c r="K28" i="1"/>
  <c r="K27" i="1"/>
  <c r="K4" i="1"/>
  <c r="K5" i="1"/>
  <c r="K3" i="1"/>
  <c r="K6" i="1" s="1"/>
  <c r="K79" i="1" l="1"/>
  <c r="K30" i="1"/>
  <c r="K55" i="1"/>
  <c r="J78" i="1"/>
  <c r="J77" i="1"/>
  <c r="J76" i="1"/>
  <c r="J54" i="1"/>
  <c r="J53" i="1"/>
  <c r="J55" i="1" s="1"/>
  <c r="J52" i="1"/>
  <c r="J29" i="1"/>
  <c r="J28" i="1"/>
  <c r="J27" i="1"/>
  <c r="J30" i="1" s="1"/>
  <c r="J5" i="1"/>
  <c r="J4" i="1"/>
  <c r="J3" i="1"/>
  <c r="J6" i="1" s="1"/>
  <c r="J79" i="1" l="1"/>
  <c r="I77" i="1"/>
  <c r="I78" i="1"/>
  <c r="I76" i="1"/>
  <c r="I79" i="1"/>
  <c r="I29" i="1"/>
  <c r="I53" i="1"/>
  <c r="I54" i="1"/>
  <c r="I52" i="1"/>
  <c r="I28" i="1"/>
  <c r="I27" i="1"/>
  <c r="I4" i="1"/>
  <c r="I5" i="1"/>
  <c r="I3" i="1"/>
  <c r="I6" i="1" s="1"/>
  <c r="I30" i="1" l="1"/>
  <c r="I55" i="1"/>
  <c r="F5" i="1"/>
  <c r="H78" i="1" l="1"/>
  <c r="G78" i="1"/>
  <c r="F78" i="1"/>
  <c r="D78" i="1"/>
  <c r="E78" i="1" s="1"/>
  <c r="H77" i="1"/>
  <c r="G77" i="1"/>
  <c r="F77" i="1"/>
  <c r="D77" i="1"/>
  <c r="E77" i="1" s="1"/>
  <c r="H76" i="1"/>
  <c r="G76" i="1"/>
  <c r="F76" i="1"/>
  <c r="D76" i="1"/>
  <c r="E76" i="1" s="1"/>
  <c r="H54" i="1"/>
  <c r="G54" i="1"/>
  <c r="F54" i="1"/>
  <c r="D54" i="1"/>
  <c r="E54" i="1" s="1"/>
  <c r="H53" i="1"/>
  <c r="G53" i="1"/>
  <c r="F53" i="1"/>
  <c r="D53" i="1"/>
  <c r="H52" i="1"/>
  <c r="G52" i="1"/>
  <c r="F52" i="1"/>
  <c r="D52" i="1"/>
  <c r="E52" i="1" s="1"/>
  <c r="H29" i="1"/>
  <c r="G29" i="1"/>
  <c r="F29" i="1"/>
  <c r="D29" i="1"/>
  <c r="E29" i="1" s="1"/>
  <c r="H28" i="1"/>
  <c r="G28" i="1"/>
  <c r="F28" i="1"/>
  <c r="D28" i="1"/>
  <c r="H27" i="1"/>
  <c r="G27" i="1"/>
  <c r="F27" i="1"/>
  <c r="D27" i="1"/>
  <c r="E27" i="1" s="1"/>
  <c r="G4" i="1"/>
  <c r="G5" i="1"/>
  <c r="G3" i="1"/>
  <c r="H4" i="1"/>
  <c r="H5" i="1"/>
  <c r="H3" i="1"/>
  <c r="F4" i="1"/>
  <c r="F3" i="1"/>
  <c r="D4" i="1"/>
  <c r="E4" i="1" s="1"/>
  <c r="D5" i="1"/>
  <c r="E5" i="1" s="1"/>
  <c r="E6" i="1" s="1"/>
  <c r="D3" i="1"/>
  <c r="E3" i="1" s="1"/>
  <c r="F55" i="1" l="1"/>
  <c r="H30" i="1"/>
  <c r="H79" i="1"/>
  <c r="H55" i="1"/>
  <c r="F30" i="1"/>
  <c r="F79" i="1"/>
  <c r="E79" i="1"/>
  <c r="G79" i="1"/>
  <c r="D79" i="1"/>
  <c r="G55" i="1"/>
  <c r="D55" i="1"/>
  <c r="E53" i="1"/>
  <c r="E55" i="1" s="1"/>
  <c r="G30" i="1"/>
  <c r="D30" i="1"/>
  <c r="E28" i="1"/>
  <c r="E30" i="1" s="1"/>
  <c r="D6" i="1"/>
  <c r="F6" i="1" l="1"/>
  <c r="G6" i="1" l="1"/>
  <c r="H6" i="1"/>
</calcChain>
</file>

<file path=xl/sharedStrings.xml><?xml version="1.0" encoding="utf-8"?>
<sst xmlns="http://schemas.openxmlformats.org/spreadsheetml/2006/main" count="202" uniqueCount="65">
  <si>
    <t>Arika and Court</t>
  </si>
  <si>
    <t>Initial Price</t>
  </si>
  <si>
    <t>Week 1 Price</t>
  </si>
  <si>
    <t>Week 2 Price</t>
  </si>
  <si>
    <t>Week 3 Price</t>
  </si>
  <si>
    <t>Initial Value</t>
  </si>
  <si>
    <t>Initial Investment</t>
  </si>
  <si>
    <t>Justin and Derek</t>
  </si>
  <si>
    <t>Racine and Corina</t>
  </si>
  <si>
    <t>Drew and Bryce</t>
  </si>
  <si>
    <t>Medtronic (MDT)</t>
  </si>
  <si>
    <t>Power Shares (QQQ)</t>
  </si>
  <si>
    <t>Lowe's (LOW)</t>
  </si>
  <si>
    <t>Total</t>
  </si>
  <si>
    <t>Rockwell Medical (RMTI)</t>
  </si>
  <si>
    <t>Oct 10 Value</t>
  </si>
  <si>
    <t>Media General (MEG)</t>
  </si>
  <si>
    <t>Apco Oil &amp; Gas (APAGF)</t>
  </si>
  <si>
    <t>Starbucks (SBUX)</t>
  </si>
  <si>
    <t>Verizon (VZ)</t>
  </si>
  <si>
    <t>Delta (DAL)</t>
  </si>
  <si>
    <t>World Fuel (INT)</t>
  </si>
  <si>
    <t>Suburban Propane (SPH)</t>
  </si>
  <si>
    <t>Midcoast Energy (MEP)</t>
  </si>
  <si>
    <t>Oct 21 Value</t>
  </si>
  <si>
    <t>Oct 29 Value</t>
  </si>
  <si>
    <t>Nov 4 Value</t>
  </si>
  <si>
    <t>Nov 4 Price</t>
  </si>
  <si>
    <t>Dec 3 Value</t>
  </si>
  <si>
    <t>Dec 3 Price</t>
  </si>
  <si>
    <t>Jan 5 Price</t>
  </si>
  <si>
    <t>Jan 5 Value</t>
  </si>
  <si>
    <t>Feb 18 Value</t>
  </si>
  <si>
    <t>Feb 18 Price</t>
  </si>
  <si>
    <t>May 6 Value</t>
  </si>
  <si>
    <t>May 6 Price</t>
  </si>
  <si>
    <t>Jordan &amp; Keith</t>
  </si>
  <si>
    <t>Visa Inc (V)</t>
  </si>
  <si>
    <t>Weight Watchers (WTW)</t>
  </si>
  <si>
    <t>Caterpillar (CAT)</t>
  </si>
  <si>
    <t>Sketchers (SKX)</t>
  </si>
  <si>
    <t>Nov 13 Value</t>
  </si>
  <si>
    <t>stock split</t>
  </si>
  <si>
    <t>Nov 30 Value</t>
  </si>
  <si>
    <t>Dec 15 Value</t>
  </si>
  <si>
    <t>Jan 8 Value</t>
  </si>
  <si>
    <t>Nov 30 Price</t>
  </si>
  <si>
    <t>Nov 13 Price</t>
  </si>
  <si>
    <t>Dec 15 Price</t>
  </si>
  <si>
    <t>Jan 8 Price</t>
  </si>
  <si>
    <t>V</t>
  </si>
  <si>
    <t>WTW</t>
  </si>
  <si>
    <t>DAL</t>
  </si>
  <si>
    <t>CAT</t>
  </si>
  <si>
    <t>SKX</t>
  </si>
  <si>
    <t>Jan 25 Value</t>
  </si>
  <si>
    <t>Jan 25 Price</t>
  </si>
  <si>
    <t>Mar 17 Price</t>
  </si>
  <si>
    <t>Mar 17 Value</t>
  </si>
  <si>
    <t>Mar 31 Price</t>
  </si>
  <si>
    <t>Mar 31 Value</t>
  </si>
  <si>
    <t>April 26 Value</t>
  </si>
  <si>
    <t>April 26 Price</t>
  </si>
  <si>
    <t>May 12 Value</t>
  </si>
  <si>
    <t>May 12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</si>
</sst>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/>
    <xf numFmtId="44" fontId="0" fillId="2" borderId="0" xfId="1" applyFont="1" applyFill="1"/>
    <xf numFmtId="44" fontId="0" fillId="0" borderId="0" xfId="1" applyFont="1" applyAlignment="1">
      <alignment horizontal="center"/>
    </xf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calcChain" Target="calcChain.xml"/><Relationship Id="rId5" Type="http://schemas.openxmlformats.org/officeDocument/2006/relationships/chartsheet" Target="chartsheets/sheet5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Arika and Courtney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'2014'!$A$3</c:f>
              <c:strCache>
                <c:ptCount val="1"/>
                <c:pt idx="0">
                  <c:v>Medtronic (MDT)</c:v>
                </c:pt>
              </c:strCache>
            </c:strRef>
          </c:tx>
          <c:cat>
            <c:strRef>
              <c:f>'2014'!$E$2:$M$2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'2014'!$E$3:$M$3</c:f>
              <c:numCache>
                <c:formatCode>_("$"* #,##0.00_);_("$"* \(#,##0.00\);_("$"* "-"??_);_(@_)</c:formatCode>
                <c:ptCount val="9"/>
                <c:pt idx="0">
                  <c:v>20180.16</c:v>
                </c:pt>
                <c:pt idx="1">
                  <c:v>19745.88</c:v>
                </c:pt>
                <c:pt idx="2">
                  <c:v>20013.84</c:v>
                </c:pt>
                <c:pt idx="3">
                  <c:v>20694.52</c:v>
                </c:pt>
                <c:pt idx="4">
                  <c:v>20922.440000000002</c:v>
                </c:pt>
                <c:pt idx="5">
                  <c:v>23050.720000000001</c:v>
                </c:pt>
                <c:pt idx="6">
                  <c:v>21948.080000000002</c:v>
                </c:pt>
                <c:pt idx="7">
                  <c:v>24070.2</c:v>
                </c:pt>
                <c:pt idx="8">
                  <c:v>22973.72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69-479F-86B3-DDCEE1AAE26C}"/>
            </c:ext>
          </c:extLst>
        </c:ser>
        <c:ser>
          <c:idx val="1"/>
          <c:order val="1"/>
          <c:tx>
            <c:strRef>
              <c:f>'2014'!$A$4</c:f>
              <c:strCache>
                <c:ptCount val="1"/>
                <c:pt idx="0">
                  <c:v>Power Shares (QQQ)</c:v>
                </c:pt>
              </c:strCache>
            </c:strRef>
          </c:tx>
          <c:cat>
            <c:strRef>
              <c:f>'2014'!$E$2:$M$2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'2014'!$E$4:$M$4</c:f>
              <c:numCache>
                <c:formatCode>_("$"* #,##0.00_);_("$"* \(#,##0.00\);_("$"* "-"??_);_(@_)</c:formatCode>
                <c:ptCount val="9"/>
                <c:pt idx="0">
                  <c:v>29780.351999999999</c:v>
                </c:pt>
                <c:pt idx="1">
                  <c:v>28332</c:v>
                </c:pt>
                <c:pt idx="2">
                  <c:v>29061</c:v>
                </c:pt>
                <c:pt idx="3">
                  <c:v>29945.999999999996</c:v>
                </c:pt>
                <c:pt idx="4">
                  <c:v>30408</c:v>
                </c:pt>
                <c:pt idx="5">
                  <c:v>31626</c:v>
                </c:pt>
                <c:pt idx="6">
                  <c:v>30579.000000000004</c:v>
                </c:pt>
                <c:pt idx="7">
                  <c:v>32085</c:v>
                </c:pt>
                <c:pt idx="8">
                  <c:v>32007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69-479F-86B3-DDCEE1AAE26C}"/>
            </c:ext>
          </c:extLst>
        </c:ser>
        <c:ser>
          <c:idx val="2"/>
          <c:order val="2"/>
          <c:tx>
            <c:strRef>
              <c:f>'2014'!$A$5</c:f>
              <c:strCache>
                <c:ptCount val="1"/>
                <c:pt idx="0">
                  <c:v>Lowe's (LOW)</c:v>
                </c:pt>
              </c:strCache>
            </c:strRef>
          </c:tx>
          <c:cat>
            <c:strRef>
              <c:f>'2014'!$E$2:$M$2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'2014'!$E$5:$M$5</c:f>
              <c:numCache>
                <c:formatCode>_("$"* #,##0.00_);_("$"* \(#,##0.00\);_("$"* "-"??_);_(@_)</c:formatCode>
                <c:ptCount val="9"/>
                <c:pt idx="0">
                  <c:v>10105.928699999999</c:v>
                </c:pt>
                <c:pt idx="1">
                  <c:v>9988.2000000000007</c:v>
                </c:pt>
                <c:pt idx="2">
                  <c:v>10153.74</c:v>
                </c:pt>
                <c:pt idx="3">
                  <c:v>10432.74</c:v>
                </c:pt>
                <c:pt idx="4">
                  <c:v>10650.359999999999</c:v>
                </c:pt>
                <c:pt idx="5">
                  <c:v>11959.8</c:v>
                </c:pt>
                <c:pt idx="6">
                  <c:v>12408.06</c:v>
                </c:pt>
                <c:pt idx="7">
                  <c:v>13470.12</c:v>
                </c:pt>
                <c:pt idx="8">
                  <c:v>13020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69-479F-86B3-DDCEE1AAE26C}"/>
            </c:ext>
          </c:extLst>
        </c:ser>
        <c:ser>
          <c:idx val="3"/>
          <c:order val="3"/>
          <c:tx>
            <c:strRef>
              <c:f>'2014'!$A$6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'2014'!$E$2:$M$2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'2014'!$E$6:$M$6</c:f>
              <c:numCache>
                <c:formatCode>_("$"* #,##0.00_);_("$"* \(#,##0.00\);_("$"* "-"??_);_(@_)</c:formatCode>
                <c:ptCount val="9"/>
                <c:pt idx="0">
                  <c:v>60066.440699999999</c:v>
                </c:pt>
                <c:pt idx="1">
                  <c:v>58066.080000000002</c:v>
                </c:pt>
                <c:pt idx="2">
                  <c:v>59228.579999999994</c:v>
                </c:pt>
                <c:pt idx="3">
                  <c:v>61073.259999999995</c:v>
                </c:pt>
                <c:pt idx="4">
                  <c:v>61980.800000000003</c:v>
                </c:pt>
                <c:pt idx="5">
                  <c:v>66636.52</c:v>
                </c:pt>
                <c:pt idx="6">
                  <c:v>64935.14</c:v>
                </c:pt>
                <c:pt idx="7">
                  <c:v>69625.319999999992</c:v>
                </c:pt>
                <c:pt idx="8">
                  <c:v>68000.72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69-479F-86B3-DDCEE1AAE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07296"/>
        <c:axId val="162021376"/>
      </c:lineChart>
      <c:catAx>
        <c:axId val="16200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021376"/>
        <c:crosses val="autoZero"/>
        <c:auto val="1"/>
        <c:lblAlgn val="ctr"/>
        <c:lblOffset val="100"/>
        <c:noMultiLvlLbl val="0"/>
      </c:catAx>
      <c:valAx>
        <c:axId val="16202137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62007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Justin and Derek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'2014'!$A$27</c:f>
              <c:strCache>
                <c:ptCount val="1"/>
                <c:pt idx="0">
                  <c:v>Rockwell Medical (RMTI)</c:v>
                </c:pt>
              </c:strCache>
            </c:strRef>
          </c:tx>
          <c:cat>
            <c:strRef>
              <c:f>'2014'!$E$26:$M$26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'2014'!$E$27:$M$27</c:f>
              <c:numCache>
                <c:formatCode>_("$"* #,##0.00_);_("$"* \(#,##0.00\);_("$"* "-"??_);_(@_)</c:formatCode>
                <c:ptCount val="9"/>
                <c:pt idx="0">
                  <c:v>20178.396000000001</c:v>
                </c:pt>
                <c:pt idx="1">
                  <c:v>16402.05</c:v>
                </c:pt>
                <c:pt idx="2">
                  <c:v>18505.349999999999</c:v>
                </c:pt>
                <c:pt idx="3">
                  <c:v>17545.95</c:v>
                </c:pt>
                <c:pt idx="4">
                  <c:v>19612.350000000002</c:v>
                </c:pt>
                <c:pt idx="5">
                  <c:v>15627.150000000001</c:v>
                </c:pt>
                <c:pt idx="6">
                  <c:v>18523.8</c:v>
                </c:pt>
                <c:pt idx="7">
                  <c:v>19999.8</c:v>
                </c:pt>
                <c:pt idx="8">
                  <c:v>17453.7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4-408B-9515-9E153D1FA417}"/>
            </c:ext>
          </c:extLst>
        </c:ser>
        <c:ser>
          <c:idx val="1"/>
          <c:order val="1"/>
          <c:tx>
            <c:strRef>
              <c:f>'2014'!$A$28</c:f>
              <c:strCache>
                <c:ptCount val="1"/>
                <c:pt idx="0">
                  <c:v>Media General (MEG)</c:v>
                </c:pt>
              </c:strCache>
            </c:strRef>
          </c:tx>
          <c:cat>
            <c:strRef>
              <c:f>'2014'!$E$26:$M$26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'2014'!$E$28:$M$28</c:f>
              <c:numCache>
                <c:formatCode>_("$"* #,##0.00_);_("$"* \(#,##0.00\);_("$"* "-"??_);_(@_)</c:formatCode>
                <c:ptCount val="9"/>
                <c:pt idx="0">
                  <c:v>20200.824000000001</c:v>
                </c:pt>
                <c:pt idx="1">
                  <c:v>17094.95</c:v>
                </c:pt>
                <c:pt idx="2">
                  <c:v>20027.05</c:v>
                </c:pt>
                <c:pt idx="3">
                  <c:v>19327.649999999998</c:v>
                </c:pt>
                <c:pt idx="4">
                  <c:v>19448.7</c:v>
                </c:pt>
                <c:pt idx="5">
                  <c:v>20591.95</c:v>
                </c:pt>
                <c:pt idx="6">
                  <c:v>21479.65</c:v>
                </c:pt>
                <c:pt idx="7">
                  <c:v>21896.600000000002</c:v>
                </c:pt>
                <c:pt idx="8">
                  <c:v>22232.850000000002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4-408B-9515-9E153D1FA417}"/>
            </c:ext>
          </c:extLst>
        </c:ser>
        <c:ser>
          <c:idx val="2"/>
          <c:order val="2"/>
          <c:tx>
            <c:strRef>
              <c:f>'2014'!$A$29</c:f>
              <c:strCache>
                <c:ptCount val="1"/>
                <c:pt idx="0">
                  <c:v>Apco Oil &amp; Gas (APAGF)</c:v>
                </c:pt>
              </c:strCache>
            </c:strRef>
          </c:tx>
          <c:cat>
            <c:strRef>
              <c:f>'2014'!$E$26:$M$26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'2014'!$E$29:$M$29</c:f>
              <c:numCache>
                <c:formatCode>_("$"* #,##0.00_);_("$"* \(#,##0.00\);_("$"* "-"??_);_(@_)</c:formatCode>
                <c:ptCount val="9"/>
                <c:pt idx="0">
                  <c:v>19620.764999999999</c:v>
                </c:pt>
                <c:pt idx="1">
                  <c:v>19237.5</c:v>
                </c:pt>
                <c:pt idx="2">
                  <c:v>18886.5</c:v>
                </c:pt>
                <c:pt idx="3">
                  <c:v>18670.5</c:v>
                </c:pt>
                <c:pt idx="4">
                  <c:v>18846</c:v>
                </c:pt>
                <c:pt idx="5">
                  <c:v>18751.5</c:v>
                </c:pt>
                <c:pt idx="6">
                  <c:v>18630</c:v>
                </c:pt>
                <c:pt idx="7">
                  <c:v>19102.5</c:v>
                </c:pt>
                <c:pt idx="8">
                  <c:v>19102.5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54-408B-9515-9E153D1FA417}"/>
            </c:ext>
          </c:extLst>
        </c:ser>
        <c:ser>
          <c:idx val="3"/>
          <c:order val="3"/>
          <c:tx>
            <c:strRef>
              <c:f>'2014'!$A$30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'2014'!$E$26:$M$26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'2014'!$E$30:$M$30</c:f>
              <c:numCache>
                <c:formatCode>_("$"* #,##0.00_);_("$"* \(#,##0.00\);_("$"* "-"??_);_(@_)</c:formatCode>
                <c:ptCount val="9"/>
                <c:pt idx="0">
                  <c:v>59999.985000000001</c:v>
                </c:pt>
                <c:pt idx="1">
                  <c:v>52734.5</c:v>
                </c:pt>
                <c:pt idx="2">
                  <c:v>57418.899999999994</c:v>
                </c:pt>
                <c:pt idx="3">
                  <c:v>55544.1</c:v>
                </c:pt>
                <c:pt idx="4">
                  <c:v>57907.05</c:v>
                </c:pt>
                <c:pt idx="5">
                  <c:v>54970.600000000006</c:v>
                </c:pt>
                <c:pt idx="6">
                  <c:v>58633.45</c:v>
                </c:pt>
                <c:pt idx="7">
                  <c:v>60998.9</c:v>
                </c:pt>
                <c:pt idx="8">
                  <c:v>58789.05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54-408B-9515-9E153D1FA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52736"/>
        <c:axId val="162054528"/>
      </c:lineChart>
      <c:catAx>
        <c:axId val="16205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054528"/>
        <c:crosses val="autoZero"/>
        <c:auto val="1"/>
        <c:lblAlgn val="ctr"/>
        <c:lblOffset val="100"/>
        <c:noMultiLvlLbl val="0"/>
      </c:catAx>
      <c:valAx>
        <c:axId val="162054528"/>
        <c:scaling>
          <c:orientation val="minMax"/>
          <c:max val="80000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62052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Racine and Corina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'2014'!$A$52</c:f>
              <c:strCache>
                <c:ptCount val="1"/>
                <c:pt idx="0">
                  <c:v>Starbucks (SBUX)</c:v>
                </c:pt>
              </c:strCache>
            </c:strRef>
          </c:tx>
          <c:cat>
            <c:strRef>
              <c:f>'2014'!$E$51:$M$51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'2014'!$E$52:$M$52</c:f>
              <c:numCache>
                <c:formatCode>_("$"* #,##0.00_);_("$"* \(#,##0.00\);_("$"* "-"??_);_(@_)</c:formatCode>
                <c:ptCount val="9"/>
                <c:pt idx="0">
                  <c:v>20163.810239999999</c:v>
                </c:pt>
                <c:pt idx="1">
                  <c:v>19582.98</c:v>
                </c:pt>
                <c:pt idx="2">
                  <c:v>19556.68</c:v>
                </c:pt>
                <c:pt idx="3">
                  <c:v>20174.73</c:v>
                </c:pt>
                <c:pt idx="4">
                  <c:v>20174.73</c:v>
                </c:pt>
                <c:pt idx="5">
                  <c:v>21163.61</c:v>
                </c:pt>
                <c:pt idx="6">
                  <c:v>21124.16</c:v>
                </c:pt>
                <c:pt idx="7">
                  <c:v>24395.88</c:v>
                </c:pt>
                <c:pt idx="8">
                  <c:v>25837.119999999999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C-4B64-B3AA-3721EA1967DD}"/>
            </c:ext>
          </c:extLst>
        </c:ser>
        <c:ser>
          <c:idx val="1"/>
          <c:order val="1"/>
          <c:tx>
            <c:strRef>
              <c:f>'2014'!$A$53</c:f>
              <c:strCache>
                <c:ptCount val="1"/>
                <c:pt idx="0">
                  <c:v>Verizon (VZ)</c:v>
                </c:pt>
              </c:strCache>
            </c:strRef>
          </c:tx>
          <c:cat>
            <c:strRef>
              <c:f>'2014'!$E$51:$M$51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'2014'!$E$53:$M$53</c:f>
              <c:numCache>
                <c:formatCode>_("$"* #,##0.00_);_("$"* \(#,##0.00\);_("$"* "-"??_);_(@_)</c:formatCode>
                <c:ptCount val="9"/>
                <c:pt idx="0">
                  <c:v>20197.457279999999</c:v>
                </c:pt>
                <c:pt idx="1">
                  <c:v>19722.82</c:v>
                </c:pt>
                <c:pt idx="2">
                  <c:v>19622.07</c:v>
                </c:pt>
                <c:pt idx="3">
                  <c:v>20137.91</c:v>
                </c:pt>
                <c:pt idx="4">
                  <c:v>20282.989999999998</c:v>
                </c:pt>
                <c:pt idx="5">
                  <c:v>19662.37</c:v>
                </c:pt>
                <c:pt idx="6">
                  <c:v>18799.95</c:v>
                </c:pt>
                <c:pt idx="7">
                  <c:v>19730.88</c:v>
                </c:pt>
                <c:pt idx="8">
                  <c:v>20041.189999999999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9C-4B64-B3AA-3721EA1967DD}"/>
            </c:ext>
          </c:extLst>
        </c:ser>
        <c:ser>
          <c:idx val="2"/>
          <c:order val="2"/>
          <c:tx>
            <c:strRef>
              <c:f>'2014'!$A$54</c:f>
              <c:strCache>
                <c:ptCount val="1"/>
                <c:pt idx="0">
                  <c:v>Delta (DAL)</c:v>
                </c:pt>
              </c:strCache>
            </c:strRef>
          </c:tx>
          <c:cat>
            <c:strRef>
              <c:f>'2014'!$E$51:$M$51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'2014'!$E$54:$M$54</c:f>
              <c:numCache>
                <c:formatCode>_("$"* #,##0.00_);_("$"* \(#,##0.00\);_("$"* "-"??_);_(@_)</c:formatCode>
                <c:ptCount val="9"/>
                <c:pt idx="0">
                  <c:v>19672.699200000003</c:v>
                </c:pt>
                <c:pt idx="1">
                  <c:v>17376.48</c:v>
                </c:pt>
                <c:pt idx="2">
                  <c:v>19789.439999999999</c:v>
                </c:pt>
                <c:pt idx="3">
                  <c:v>20729.28</c:v>
                </c:pt>
                <c:pt idx="4">
                  <c:v>22344.959999999999</c:v>
                </c:pt>
                <c:pt idx="5">
                  <c:v>23628</c:v>
                </c:pt>
                <c:pt idx="6">
                  <c:v>25740</c:v>
                </c:pt>
                <c:pt idx="7">
                  <c:v>23802.239999999998</c:v>
                </c:pt>
                <c:pt idx="8">
                  <c:v>22920.48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9C-4B64-B3AA-3721EA1967DD}"/>
            </c:ext>
          </c:extLst>
        </c:ser>
        <c:ser>
          <c:idx val="3"/>
          <c:order val="3"/>
          <c:tx>
            <c:strRef>
              <c:f>'2014'!$A$55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'2014'!$E$51:$M$51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'2014'!$E$55:$M$55</c:f>
              <c:numCache>
                <c:formatCode>_("$"* #,##0.00_);_("$"* \(#,##0.00\);_("$"* "-"??_);_(@_)</c:formatCode>
                <c:ptCount val="9"/>
                <c:pt idx="0">
                  <c:v>60033.966719999997</c:v>
                </c:pt>
                <c:pt idx="1">
                  <c:v>56682.28</c:v>
                </c:pt>
                <c:pt idx="2">
                  <c:v>58968.19</c:v>
                </c:pt>
                <c:pt idx="3">
                  <c:v>61041.919999999998</c:v>
                </c:pt>
                <c:pt idx="4">
                  <c:v>62802.68</c:v>
                </c:pt>
                <c:pt idx="5">
                  <c:v>64453.979999999996</c:v>
                </c:pt>
                <c:pt idx="6">
                  <c:v>65664.11</c:v>
                </c:pt>
                <c:pt idx="7">
                  <c:v>67929</c:v>
                </c:pt>
                <c:pt idx="8">
                  <c:v>68798.789999999994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9C-4B64-B3AA-3721EA196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52928"/>
        <c:axId val="162654464"/>
      </c:lineChart>
      <c:catAx>
        <c:axId val="16265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654464"/>
        <c:crosses val="autoZero"/>
        <c:auto val="1"/>
        <c:lblAlgn val="ctr"/>
        <c:lblOffset val="100"/>
        <c:noMultiLvlLbl val="0"/>
      </c:catAx>
      <c:valAx>
        <c:axId val="16265446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6265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Drew and Bryce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'2014'!$A$76</c:f>
              <c:strCache>
                <c:ptCount val="1"/>
                <c:pt idx="0">
                  <c:v>World Fuel (INT)</c:v>
                </c:pt>
              </c:strCache>
            </c:strRef>
          </c:tx>
          <c:cat>
            <c:strRef>
              <c:f>'2014'!$E$75:$M$75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'2014'!$E$76:$M$76</c:f>
              <c:numCache>
                <c:formatCode>_("$"* #,##0.00_);_("$"* \(#,##0.00\);_("$"* "-"??_);_(@_)</c:formatCode>
                <c:ptCount val="9"/>
                <c:pt idx="0">
                  <c:v>39523.68</c:v>
                </c:pt>
                <c:pt idx="1">
                  <c:v>37610</c:v>
                </c:pt>
                <c:pt idx="2">
                  <c:v>39920</c:v>
                </c:pt>
                <c:pt idx="3">
                  <c:v>39960</c:v>
                </c:pt>
                <c:pt idx="4">
                  <c:v>40410</c:v>
                </c:pt>
                <c:pt idx="5">
                  <c:v>48210</c:v>
                </c:pt>
                <c:pt idx="6">
                  <c:v>46270</c:v>
                </c:pt>
                <c:pt idx="7">
                  <c:v>53480</c:v>
                </c:pt>
                <c:pt idx="8">
                  <c:v>50570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D-46FC-B52C-50191EA77F50}"/>
            </c:ext>
          </c:extLst>
        </c:ser>
        <c:ser>
          <c:idx val="1"/>
          <c:order val="1"/>
          <c:tx>
            <c:strRef>
              <c:f>'2014'!$A$77</c:f>
              <c:strCache>
                <c:ptCount val="1"/>
                <c:pt idx="0">
                  <c:v>Suburban Propane (SPH)</c:v>
                </c:pt>
              </c:strCache>
            </c:strRef>
          </c:tx>
          <c:cat>
            <c:strRef>
              <c:f>'2014'!$E$75:$M$75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'2014'!$E$77:$M$77</c:f>
              <c:numCache>
                <c:formatCode>_("$"* #,##0.00_);_("$"* \(#,##0.00\);_("$"* "-"??_);_(@_)</c:formatCode>
                <c:ptCount val="9"/>
                <c:pt idx="0">
                  <c:v>9128.5040000000008</c:v>
                </c:pt>
                <c:pt idx="1">
                  <c:v>8680</c:v>
                </c:pt>
                <c:pt idx="2">
                  <c:v>9046</c:v>
                </c:pt>
                <c:pt idx="3">
                  <c:v>9036</c:v>
                </c:pt>
                <c:pt idx="4">
                  <c:v>8840</c:v>
                </c:pt>
                <c:pt idx="5">
                  <c:v>9110</c:v>
                </c:pt>
                <c:pt idx="6">
                  <c:v>8714</c:v>
                </c:pt>
                <c:pt idx="7">
                  <c:v>9000</c:v>
                </c:pt>
                <c:pt idx="8">
                  <c:v>8590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D-46FC-B52C-50191EA77F50}"/>
            </c:ext>
          </c:extLst>
        </c:ser>
        <c:ser>
          <c:idx val="2"/>
          <c:order val="2"/>
          <c:tx>
            <c:strRef>
              <c:f>'2014'!$A$78</c:f>
              <c:strCache>
                <c:ptCount val="1"/>
                <c:pt idx="0">
                  <c:v>Midcoast Energy (MEP)</c:v>
                </c:pt>
              </c:strCache>
            </c:strRef>
          </c:tx>
          <c:cat>
            <c:strRef>
              <c:f>'2014'!$E$75:$M$75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'2014'!$E$78:$M$78</c:f>
              <c:numCache>
                <c:formatCode>_("$"* #,##0.00_);_("$"* \(#,##0.00\);_("$"* "-"??_);_(@_)</c:formatCode>
                <c:ptCount val="9"/>
                <c:pt idx="0">
                  <c:v>11327.4</c:v>
                </c:pt>
                <c:pt idx="1">
                  <c:v>10009.280000000001</c:v>
                </c:pt>
                <c:pt idx="2">
                  <c:v>10019.199999999999</c:v>
                </c:pt>
                <c:pt idx="3">
                  <c:v>9369.44</c:v>
                </c:pt>
                <c:pt idx="4">
                  <c:v>7459.8399999999992</c:v>
                </c:pt>
                <c:pt idx="5">
                  <c:v>6924.1600000000008</c:v>
                </c:pt>
                <c:pt idx="6">
                  <c:v>7192</c:v>
                </c:pt>
                <c:pt idx="7">
                  <c:v>7504.4800000000005</c:v>
                </c:pt>
                <c:pt idx="8">
                  <c:v>6591.8399999999992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D-46FC-B52C-50191EA77F50}"/>
            </c:ext>
          </c:extLst>
        </c:ser>
        <c:ser>
          <c:idx val="3"/>
          <c:order val="3"/>
          <c:tx>
            <c:strRef>
              <c:f>'2014'!$A$79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'2014'!$E$75:$M$75</c:f>
              <c:strCache>
                <c:ptCount val="9"/>
                <c:pt idx="0">
                  <c:v>Initial Investment</c:v>
                </c:pt>
                <c:pt idx="1">
                  <c:v>Oct 10 Value</c:v>
                </c:pt>
                <c:pt idx="2">
                  <c:v>Oct 21 Value</c:v>
                </c:pt>
                <c:pt idx="3">
                  <c:v>Oct 29 Value</c:v>
                </c:pt>
                <c:pt idx="4">
                  <c:v>Nov 4 Value</c:v>
                </c:pt>
                <c:pt idx="5">
                  <c:v>Dec 3 Value</c:v>
                </c:pt>
                <c:pt idx="6">
                  <c:v>Jan 5 Value</c:v>
                </c:pt>
                <c:pt idx="7">
                  <c:v>Feb 18 Value</c:v>
                </c:pt>
                <c:pt idx="8">
                  <c:v>May 6 Value</c:v>
                </c:pt>
              </c:strCache>
            </c:strRef>
          </c:cat>
          <c:val>
            <c:numRef>
              <c:f>'2014'!$E$79:$M$79</c:f>
              <c:numCache>
                <c:formatCode>_("$"* #,##0.00_);_("$"* \(#,##0.00\);_("$"* "-"??_);_(@_)</c:formatCode>
                <c:ptCount val="9"/>
                <c:pt idx="0">
                  <c:v>59979.584000000003</c:v>
                </c:pt>
                <c:pt idx="1">
                  <c:v>56299.28</c:v>
                </c:pt>
                <c:pt idx="2">
                  <c:v>58985.2</c:v>
                </c:pt>
                <c:pt idx="3">
                  <c:v>58365.440000000002</c:v>
                </c:pt>
                <c:pt idx="4">
                  <c:v>56709.84</c:v>
                </c:pt>
                <c:pt idx="5">
                  <c:v>64244.160000000003</c:v>
                </c:pt>
                <c:pt idx="6">
                  <c:v>62176</c:v>
                </c:pt>
                <c:pt idx="7">
                  <c:v>69984.479999999996</c:v>
                </c:pt>
                <c:pt idx="8">
                  <c:v>65751.839999999997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CD-46FC-B52C-50191EA77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49024"/>
        <c:axId val="171250816"/>
      </c:lineChart>
      <c:catAx>
        <c:axId val="17124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250816"/>
        <c:crosses val="autoZero"/>
        <c:auto val="1"/>
        <c:lblAlgn val="ctr"/>
        <c:lblOffset val="100"/>
        <c:noMultiLvlLbl val="0"/>
      </c:catAx>
      <c:valAx>
        <c:axId val="17125081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71249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Jordan and Keith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067916101600333"/>
          <c:y val="1.8344546497382652E-2"/>
          <c:w val="0.68528314242583122"/>
          <c:h val="0.86434073803682088"/>
        </c:manualLayout>
      </c:layout>
      <c:lineChart>
        <c:grouping val="standard"/>
        <c:varyColors val="0"/>
        <c:ser>
          <c:idx val="0"/>
          <c:order val="0"/>
          <c:tx>
            <c:strRef>
              <c:f>'2015'!$A$3</c:f>
              <c:strCache>
                <c:ptCount val="1"/>
                <c:pt idx="0">
                  <c:v>Visa Inc (V)</c:v>
                </c:pt>
              </c:strCache>
            </c:strRef>
          </c:tx>
          <c:cat>
            <c:strRef>
              <c:f>'2015'!$E$2:$N$2</c:f>
              <c:strCache>
                <c:ptCount val="10"/>
                <c:pt idx="0">
                  <c:v>Initial Investment</c:v>
                </c:pt>
                <c:pt idx="1">
                  <c:v>Nov 13 Value</c:v>
                </c:pt>
                <c:pt idx="2">
                  <c:v>Nov 30 Value</c:v>
                </c:pt>
                <c:pt idx="3">
                  <c:v>Dec 15 Value</c:v>
                </c:pt>
                <c:pt idx="4">
                  <c:v>Jan 8 Value</c:v>
                </c:pt>
                <c:pt idx="5">
                  <c:v>Jan 25 Value</c:v>
                </c:pt>
                <c:pt idx="6">
                  <c:v>Mar 17 Value</c:v>
                </c:pt>
                <c:pt idx="7">
                  <c:v>Mar 31 Value</c:v>
                </c:pt>
                <c:pt idx="8">
                  <c:v>April 26 Value</c:v>
                </c:pt>
                <c:pt idx="9">
                  <c:v>May 12 Value</c:v>
                </c:pt>
              </c:strCache>
            </c:strRef>
          </c:cat>
          <c:val>
            <c:numRef>
              <c:f>'2015'!$E$3:$N$3</c:f>
              <c:numCache>
                <c:formatCode>_("$"* #,##0.00_);_("$"* \(#,##0.00\);_("$"* "-"??_);_(@_)</c:formatCode>
                <c:ptCount val="10"/>
                <c:pt idx="0">
                  <c:v>20139.960960000004</c:v>
                </c:pt>
                <c:pt idx="1">
                  <c:v>20467.440000000002</c:v>
                </c:pt>
                <c:pt idx="2">
                  <c:v>20724.199999999997</c:v>
                </c:pt>
                <c:pt idx="3">
                  <c:v>20598.440000000002</c:v>
                </c:pt>
                <c:pt idx="4">
                  <c:v>19343.46</c:v>
                </c:pt>
                <c:pt idx="5">
                  <c:v>18929.5</c:v>
                </c:pt>
                <c:pt idx="6">
                  <c:v>18966.18</c:v>
                </c:pt>
                <c:pt idx="7">
                  <c:v>20108.5</c:v>
                </c:pt>
                <c:pt idx="8">
                  <c:v>20577.480000000003</c:v>
                </c:pt>
                <c:pt idx="9">
                  <c:v>20412.419999999998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7-4ECC-A699-19FA308BE174}"/>
            </c:ext>
          </c:extLst>
        </c:ser>
        <c:ser>
          <c:idx val="1"/>
          <c:order val="1"/>
          <c:tx>
            <c:strRef>
              <c:f>'2015'!$A$4</c:f>
              <c:strCache>
                <c:ptCount val="1"/>
                <c:pt idx="0">
                  <c:v>Weight Watchers (WTW)</c:v>
                </c:pt>
              </c:strCache>
            </c:strRef>
          </c:tx>
          <c:cat>
            <c:strRef>
              <c:f>'2015'!$E$2:$N$2</c:f>
              <c:strCache>
                <c:ptCount val="10"/>
                <c:pt idx="0">
                  <c:v>Initial Investment</c:v>
                </c:pt>
                <c:pt idx="1">
                  <c:v>Nov 13 Value</c:v>
                </c:pt>
                <c:pt idx="2">
                  <c:v>Nov 30 Value</c:v>
                </c:pt>
                <c:pt idx="3">
                  <c:v>Dec 15 Value</c:v>
                </c:pt>
                <c:pt idx="4">
                  <c:v>Jan 8 Value</c:v>
                </c:pt>
                <c:pt idx="5">
                  <c:v>Jan 25 Value</c:v>
                </c:pt>
                <c:pt idx="6">
                  <c:v>Mar 17 Value</c:v>
                </c:pt>
                <c:pt idx="7">
                  <c:v>Mar 31 Value</c:v>
                </c:pt>
                <c:pt idx="8">
                  <c:v>April 26 Value</c:v>
                </c:pt>
                <c:pt idx="9">
                  <c:v>May 12 Value</c:v>
                </c:pt>
              </c:strCache>
            </c:strRef>
          </c:cat>
          <c:val>
            <c:numRef>
              <c:f>'2015'!$E$4:$N$4</c:f>
              <c:numCache>
                <c:formatCode>_("$"* #,##0.00_);_("$"* \(#,##0.00\);_("$"* "-"??_);_(@_)</c:formatCode>
                <c:ptCount val="10"/>
                <c:pt idx="0">
                  <c:v>10078.104960000001</c:v>
                </c:pt>
                <c:pt idx="1">
                  <c:v>16368</c:v>
                </c:pt>
                <c:pt idx="2">
                  <c:v>17977.52</c:v>
                </c:pt>
                <c:pt idx="3">
                  <c:v>16511.22</c:v>
                </c:pt>
                <c:pt idx="4">
                  <c:v>13414.94</c:v>
                </c:pt>
                <c:pt idx="5">
                  <c:v>7508.82</c:v>
                </c:pt>
                <c:pt idx="6">
                  <c:v>9336.58</c:v>
                </c:pt>
                <c:pt idx="7">
                  <c:v>10032.220000000001</c:v>
                </c:pt>
                <c:pt idx="8">
                  <c:v>9732.14</c:v>
                </c:pt>
                <c:pt idx="9">
                  <c:v>8934.1999999999989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7-4ECC-A699-19FA308BE174}"/>
            </c:ext>
          </c:extLst>
        </c:ser>
        <c:ser>
          <c:idx val="2"/>
          <c:order val="2"/>
          <c:tx>
            <c:strRef>
              <c:f>'2015'!$A$5</c:f>
              <c:strCache>
                <c:ptCount val="1"/>
                <c:pt idx="0">
                  <c:v>Delta (DAL)</c:v>
                </c:pt>
              </c:strCache>
            </c:strRef>
          </c:tx>
          <c:cat>
            <c:strRef>
              <c:f>'2015'!$E$2:$N$2</c:f>
              <c:strCache>
                <c:ptCount val="10"/>
                <c:pt idx="0">
                  <c:v>Initial Investment</c:v>
                </c:pt>
                <c:pt idx="1">
                  <c:v>Nov 13 Value</c:v>
                </c:pt>
                <c:pt idx="2">
                  <c:v>Nov 30 Value</c:v>
                </c:pt>
                <c:pt idx="3">
                  <c:v>Dec 15 Value</c:v>
                </c:pt>
                <c:pt idx="4">
                  <c:v>Jan 8 Value</c:v>
                </c:pt>
                <c:pt idx="5">
                  <c:v>Jan 25 Value</c:v>
                </c:pt>
                <c:pt idx="6">
                  <c:v>Mar 17 Value</c:v>
                </c:pt>
                <c:pt idx="7">
                  <c:v>Mar 31 Value</c:v>
                </c:pt>
                <c:pt idx="8">
                  <c:v>April 26 Value</c:v>
                </c:pt>
                <c:pt idx="9">
                  <c:v>May 12 Value</c:v>
                </c:pt>
              </c:strCache>
            </c:strRef>
          </c:cat>
          <c:val>
            <c:numRef>
              <c:f>'2015'!$E$5:$N$5</c:f>
              <c:numCache>
                <c:formatCode>_("$"* #,##0.00_);_("$"* \(#,##0.00\);_("$"* "-"??_);_(@_)</c:formatCode>
                <c:ptCount val="10"/>
                <c:pt idx="0">
                  <c:v>10253.4768</c:v>
                </c:pt>
                <c:pt idx="1">
                  <c:v>10042.950000000001</c:v>
                </c:pt>
                <c:pt idx="2">
                  <c:v>9528.4</c:v>
                </c:pt>
                <c:pt idx="3">
                  <c:v>10487.8</c:v>
                </c:pt>
                <c:pt idx="4">
                  <c:v>9641.15</c:v>
                </c:pt>
                <c:pt idx="5">
                  <c:v>9553</c:v>
                </c:pt>
                <c:pt idx="6">
                  <c:v>9997.85</c:v>
                </c:pt>
                <c:pt idx="7">
                  <c:v>10124.950000000001</c:v>
                </c:pt>
                <c:pt idx="8">
                  <c:v>8921.6</c:v>
                </c:pt>
                <c:pt idx="9">
                  <c:v>8411.15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57-4ECC-A699-19FA308BE174}"/>
            </c:ext>
          </c:extLst>
        </c:ser>
        <c:ser>
          <c:idx val="4"/>
          <c:order val="3"/>
          <c:tx>
            <c:strRef>
              <c:f>'2015'!$A$6</c:f>
              <c:strCache>
                <c:ptCount val="1"/>
                <c:pt idx="0">
                  <c:v>Caterpillar (CAT)</c:v>
                </c:pt>
              </c:strCache>
            </c:strRef>
          </c:tx>
          <c:cat>
            <c:strRef>
              <c:f>'2015'!$E$2:$N$2</c:f>
              <c:strCache>
                <c:ptCount val="10"/>
                <c:pt idx="0">
                  <c:v>Initial Investment</c:v>
                </c:pt>
                <c:pt idx="1">
                  <c:v>Nov 13 Value</c:v>
                </c:pt>
                <c:pt idx="2">
                  <c:v>Nov 30 Value</c:v>
                </c:pt>
                <c:pt idx="3">
                  <c:v>Dec 15 Value</c:v>
                </c:pt>
                <c:pt idx="4">
                  <c:v>Jan 8 Value</c:v>
                </c:pt>
                <c:pt idx="5">
                  <c:v>Jan 25 Value</c:v>
                </c:pt>
                <c:pt idx="6">
                  <c:v>Mar 17 Value</c:v>
                </c:pt>
                <c:pt idx="7">
                  <c:v>Mar 31 Value</c:v>
                </c:pt>
                <c:pt idx="8">
                  <c:v>April 26 Value</c:v>
                </c:pt>
                <c:pt idx="9">
                  <c:v>May 12 Value</c:v>
                </c:pt>
              </c:strCache>
            </c:strRef>
          </c:cat>
          <c:val>
            <c:numRef>
              <c:f>'2015'!$E$6:$N$6</c:f>
              <c:numCache>
                <c:formatCode>_("$"* #,##0.00_);_("$"* \(#,##0.00\);_("$"* "-"??_);_(@_)</c:formatCode>
                <c:ptCount val="10"/>
                <c:pt idx="0">
                  <c:v>10069.6176</c:v>
                </c:pt>
                <c:pt idx="1">
                  <c:v>9884.6200000000008</c:v>
                </c:pt>
                <c:pt idx="2">
                  <c:v>10316.300000000001</c:v>
                </c:pt>
                <c:pt idx="3">
                  <c:v>9482.76</c:v>
                </c:pt>
                <c:pt idx="4">
                  <c:v>9079.48</c:v>
                </c:pt>
                <c:pt idx="5">
                  <c:v>8302.74</c:v>
                </c:pt>
                <c:pt idx="6">
                  <c:v>10556.28</c:v>
                </c:pt>
                <c:pt idx="7">
                  <c:v>10838.86</c:v>
                </c:pt>
                <c:pt idx="8">
                  <c:v>10990.800000000001</c:v>
                </c:pt>
                <c:pt idx="9">
                  <c:v>10198.439999999999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57-4ECC-A699-19FA308BE174}"/>
            </c:ext>
          </c:extLst>
        </c:ser>
        <c:ser>
          <c:idx val="5"/>
          <c:order val="4"/>
          <c:tx>
            <c:strRef>
              <c:f>'2015'!$A$7</c:f>
              <c:strCache>
                <c:ptCount val="1"/>
                <c:pt idx="0">
                  <c:v>Sketchers (SKX)</c:v>
                </c:pt>
              </c:strCache>
            </c:strRef>
          </c:tx>
          <c:cat>
            <c:strRef>
              <c:f>'2015'!$E$2:$N$2</c:f>
              <c:strCache>
                <c:ptCount val="10"/>
                <c:pt idx="0">
                  <c:v>Initial Investment</c:v>
                </c:pt>
                <c:pt idx="1">
                  <c:v>Nov 13 Value</c:v>
                </c:pt>
                <c:pt idx="2">
                  <c:v>Nov 30 Value</c:v>
                </c:pt>
                <c:pt idx="3">
                  <c:v>Dec 15 Value</c:v>
                </c:pt>
                <c:pt idx="4">
                  <c:v>Jan 8 Value</c:v>
                </c:pt>
                <c:pt idx="5">
                  <c:v>Jan 25 Value</c:v>
                </c:pt>
                <c:pt idx="6">
                  <c:v>Mar 17 Value</c:v>
                </c:pt>
                <c:pt idx="7">
                  <c:v>Mar 31 Value</c:v>
                </c:pt>
                <c:pt idx="8">
                  <c:v>April 26 Value</c:v>
                </c:pt>
                <c:pt idx="9">
                  <c:v>May 12 Value</c:v>
                </c:pt>
              </c:strCache>
            </c:strRef>
          </c:cat>
          <c:val>
            <c:numRef>
              <c:f>'2015'!$E$7:$N$7</c:f>
              <c:numCache>
                <c:formatCode>_("$"* #,##0.00_);_("$"* \(#,##0.00\);_("$"* "-"??_);_(@_)</c:formatCode>
                <c:ptCount val="10"/>
                <c:pt idx="0">
                  <c:v>9456.4301999999989</c:v>
                </c:pt>
                <c:pt idx="1">
                  <c:v>10371.36</c:v>
                </c:pt>
                <c:pt idx="2">
                  <c:v>12325.68</c:v>
                </c:pt>
                <c:pt idx="3">
                  <c:v>12170.64</c:v>
                </c:pt>
                <c:pt idx="4">
                  <c:v>11403.6</c:v>
                </c:pt>
                <c:pt idx="5">
                  <c:v>11064.960000000001</c:v>
                </c:pt>
                <c:pt idx="6">
                  <c:v>12807.12</c:v>
                </c:pt>
                <c:pt idx="7">
                  <c:v>12488.88</c:v>
                </c:pt>
                <c:pt idx="8">
                  <c:v>13896.480000000001</c:v>
                </c:pt>
                <c:pt idx="9">
                  <c:v>12823.44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57-4ECC-A699-19FA308BE174}"/>
            </c:ext>
          </c:extLst>
        </c:ser>
        <c:ser>
          <c:idx val="3"/>
          <c:order val="5"/>
          <c:tx>
            <c:strRef>
              <c:f>'2015'!$A$8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'2015'!$E$2:$N$2</c:f>
              <c:strCache>
                <c:ptCount val="10"/>
                <c:pt idx="0">
                  <c:v>Initial Investment</c:v>
                </c:pt>
                <c:pt idx="1">
                  <c:v>Nov 13 Value</c:v>
                </c:pt>
                <c:pt idx="2">
                  <c:v>Nov 30 Value</c:v>
                </c:pt>
                <c:pt idx="3">
                  <c:v>Dec 15 Value</c:v>
                </c:pt>
                <c:pt idx="4">
                  <c:v>Jan 8 Value</c:v>
                </c:pt>
                <c:pt idx="5">
                  <c:v>Jan 25 Value</c:v>
                </c:pt>
                <c:pt idx="6">
                  <c:v>Mar 17 Value</c:v>
                </c:pt>
                <c:pt idx="7">
                  <c:v>Mar 31 Value</c:v>
                </c:pt>
                <c:pt idx="8">
                  <c:v>April 26 Value</c:v>
                </c:pt>
                <c:pt idx="9">
                  <c:v>May 12 Value</c:v>
                </c:pt>
              </c:strCache>
            </c:strRef>
          </c:cat>
          <c:val>
            <c:numRef>
              <c:f>'2015'!$E$8:$N$8</c:f>
              <c:numCache>
                <c:formatCode>_("$"* #,##0.00_);_("$"* \(#,##0.00\);_("$"* "-"??_);_(@_)</c:formatCode>
                <c:ptCount val="10"/>
                <c:pt idx="0">
                  <c:v>59997.590519999998</c:v>
                </c:pt>
                <c:pt idx="1">
                  <c:v>67134.37</c:v>
                </c:pt>
                <c:pt idx="2">
                  <c:v>70872.100000000006</c:v>
                </c:pt>
                <c:pt idx="3">
                  <c:v>69250.860000000015</c:v>
                </c:pt>
                <c:pt idx="4">
                  <c:v>62882.63</c:v>
                </c:pt>
                <c:pt idx="5">
                  <c:v>55359.02</c:v>
                </c:pt>
                <c:pt idx="6">
                  <c:v>61664.01</c:v>
                </c:pt>
                <c:pt idx="7">
                  <c:v>63593.409999999996</c:v>
                </c:pt>
                <c:pt idx="8">
                  <c:v>64118.500000000007</c:v>
                </c:pt>
                <c:pt idx="9">
                  <c:v>60779.649999999994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57-4ECC-A699-19FA308BE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90464"/>
        <c:axId val="171392000"/>
      </c:lineChart>
      <c:catAx>
        <c:axId val="17139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71392000"/>
        <c:crosses val="autoZero"/>
        <c:auto val="1"/>
        <c:lblAlgn val="ctr"/>
        <c:lblOffset val="100"/>
        <c:noMultiLvlLbl val="0"/>
      </c:catAx>
      <c:valAx>
        <c:axId val="17139200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7139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5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5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5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tabSelected="1" zoomScale="114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4"/>
  <sheetViews>
    <sheetView topLeftCell="A58" workbookViewId="0">
      <selection activeCell="A4" sqref="A4:XFD5"/>
    </sheetView>
  </sheetViews>
  <sheetFormatPr defaultRowHeight="15" x14ac:dyDescent="0.25"/>
  <cols>
    <col min="1" max="1" width="23.140625" bestFit="1" customWidth="1"/>
    <col min="3" max="3" width="9.28515625" bestFit="1" customWidth="1"/>
    <col min="4" max="4" width="11.5703125" bestFit="1" customWidth="1"/>
    <col min="5" max="5" width="11.5703125" customWidth="1"/>
    <col min="6" max="8" width="11.5703125" bestFit="1" customWidth="1"/>
    <col min="9" max="9" width="11.5703125" style="5" bestFit="1" customWidth="1"/>
    <col min="10" max="13" width="11.5703125" bestFit="1" customWidth="1"/>
  </cols>
  <sheetData>
    <row r="1" spans="1:13" x14ac:dyDescent="0.25">
      <c r="A1" t="s">
        <v>0</v>
      </c>
    </row>
    <row r="2" spans="1:13" s="3" customFormat="1" ht="30" x14ac:dyDescent="0.25">
      <c r="C2" s="4" t="s">
        <v>1</v>
      </c>
      <c r="D2" s="4" t="s">
        <v>5</v>
      </c>
      <c r="E2" s="4" t="s">
        <v>6</v>
      </c>
      <c r="F2" s="4" t="s">
        <v>15</v>
      </c>
      <c r="G2" s="4" t="s">
        <v>24</v>
      </c>
      <c r="H2" s="4" t="s">
        <v>25</v>
      </c>
      <c r="I2" s="4" t="s">
        <v>26</v>
      </c>
      <c r="J2" t="s">
        <v>28</v>
      </c>
      <c r="K2" s="3" t="s">
        <v>31</v>
      </c>
      <c r="L2" s="3" t="s">
        <v>32</v>
      </c>
      <c r="M2" s="3" t="s">
        <v>34</v>
      </c>
    </row>
    <row r="3" spans="1:13" x14ac:dyDescent="0.25">
      <c r="A3" t="s">
        <v>10</v>
      </c>
      <c r="B3">
        <v>308</v>
      </c>
      <c r="C3" s="1">
        <v>65</v>
      </c>
      <c r="D3" s="1">
        <f>+$B3*C3</f>
        <v>20020</v>
      </c>
      <c r="E3" s="1">
        <f>D3*1.008</f>
        <v>20180.16</v>
      </c>
      <c r="F3" s="1">
        <f>$B3*$C9</f>
        <v>19745.88</v>
      </c>
      <c r="G3" s="1">
        <f>$B3*$C14</f>
        <v>20013.84</v>
      </c>
      <c r="H3" s="1">
        <f>$B3*$C19</f>
        <v>20694.52</v>
      </c>
      <c r="I3" s="1">
        <f>$B3*E9</f>
        <v>20922.440000000002</v>
      </c>
      <c r="J3" s="1">
        <f>$B3*E14</f>
        <v>23050.720000000001</v>
      </c>
      <c r="K3" s="1">
        <f>$B3*E19</f>
        <v>21948.080000000002</v>
      </c>
      <c r="L3" s="1">
        <f>$B3*G9</f>
        <v>24070.2</v>
      </c>
      <c r="M3" s="1">
        <f>$B3*G14</f>
        <v>22973.72</v>
      </c>
    </row>
    <row r="4" spans="1:13" x14ac:dyDescent="0.25">
      <c r="A4" t="s">
        <v>11</v>
      </c>
      <c r="B4">
        <v>300</v>
      </c>
      <c r="C4" s="1">
        <v>98.48</v>
      </c>
      <c r="D4" s="1">
        <f t="shared" ref="D4:D5" si="0">+$B4*C4</f>
        <v>29544</v>
      </c>
      <c r="E4" s="1">
        <f>D4*1.008</f>
        <v>29780.351999999999</v>
      </c>
      <c r="F4" s="1">
        <f t="shared" ref="F4" si="1">$B4*$C10</f>
        <v>28332</v>
      </c>
      <c r="G4" s="1">
        <f t="shared" ref="G4:G5" si="2">$B4*$C15</f>
        <v>29061</v>
      </c>
      <c r="H4" s="1">
        <f t="shared" ref="H4:H5" si="3">$B4*$C20</f>
        <v>29945.999999999996</v>
      </c>
      <c r="I4" s="1">
        <f>$B4*E10</f>
        <v>30408</v>
      </c>
      <c r="J4" s="1">
        <f>$B4*E15</f>
        <v>31626</v>
      </c>
      <c r="K4" s="1">
        <f t="shared" ref="K4:K5" si="4">$B4*E20</f>
        <v>30579.000000000004</v>
      </c>
      <c r="L4" s="1">
        <f t="shared" ref="L4:L5" si="5">$B4*G10</f>
        <v>32085</v>
      </c>
      <c r="M4" s="1">
        <f t="shared" ref="M4:M5" si="6">$B4*G15</f>
        <v>32007</v>
      </c>
    </row>
    <row r="5" spans="1:13" x14ac:dyDescent="0.25">
      <c r="A5" t="s">
        <v>12</v>
      </c>
      <c r="B5">
        <v>186</v>
      </c>
      <c r="C5" s="1">
        <v>53.53</v>
      </c>
      <c r="D5" s="1">
        <f t="shared" si="0"/>
        <v>9956.58</v>
      </c>
      <c r="E5" s="1">
        <f>D5*1.015</f>
        <v>10105.928699999999</v>
      </c>
      <c r="F5" s="1">
        <f>$B5*$C11</f>
        <v>9988.2000000000007</v>
      </c>
      <c r="G5" s="1">
        <f t="shared" si="2"/>
        <v>10153.74</v>
      </c>
      <c r="H5" s="1">
        <f t="shared" si="3"/>
        <v>10432.74</v>
      </c>
      <c r="I5" s="1">
        <f t="shared" ref="I5" si="7">$B5*E11</f>
        <v>10650.359999999999</v>
      </c>
      <c r="J5" s="1">
        <f>$B5*E16</f>
        <v>11959.8</v>
      </c>
      <c r="K5" s="1">
        <f t="shared" si="4"/>
        <v>12408.06</v>
      </c>
      <c r="L5" s="1">
        <f t="shared" si="5"/>
        <v>13470.12</v>
      </c>
      <c r="M5" s="1">
        <f t="shared" si="6"/>
        <v>13020</v>
      </c>
    </row>
    <row r="6" spans="1:13" x14ac:dyDescent="0.25">
      <c r="A6" t="s">
        <v>13</v>
      </c>
      <c r="C6" s="2"/>
      <c r="D6" s="2">
        <f t="shared" ref="D6:M6" si="8">SUM(D3:D5)</f>
        <v>59520.58</v>
      </c>
      <c r="E6" s="2">
        <f t="shared" si="8"/>
        <v>60066.440699999999</v>
      </c>
      <c r="F6" s="2">
        <f t="shared" si="8"/>
        <v>58066.080000000002</v>
      </c>
      <c r="G6" s="2">
        <f t="shared" si="8"/>
        <v>59228.579999999994</v>
      </c>
      <c r="H6" s="2">
        <f t="shared" si="8"/>
        <v>61073.259999999995</v>
      </c>
      <c r="I6" s="2">
        <f t="shared" si="8"/>
        <v>61980.800000000003</v>
      </c>
      <c r="J6" s="2">
        <f t="shared" si="8"/>
        <v>66636.52</v>
      </c>
      <c r="K6" s="2">
        <f t="shared" si="8"/>
        <v>64935.14</v>
      </c>
      <c r="L6" s="2">
        <f t="shared" si="8"/>
        <v>69625.319999999992</v>
      </c>
      <c r="M6" s="2">
        <f t="shared" si="8"/>
        <v>68000.72</v>
      </c>
    </row>
    <row r="8" spans="1:13" ht="30" x14ac:dyDescent="0.25">
      <c r="C8" s="3" t="s">
        <v>2</v>
      </c>
      <c r="E8" t="s">
        <v>27</v>
      </c>
      <c r="G8" t="s">
        <v>33</v>
      </c>
    </row>
    <row r="9" spans="1:13" x14ac:dyDescent="0.25">
      <c r="C9" s="1">
        <v>64.11</v>
      </c>
      <c r="E9">
        <v>67.930000000000007</v>
      </c>
      <c r="G9">
        <v>78.150000000000006</v>
      </c>
    </row>
    <row r="10" spans="1:13" x14ac:dyDescent="0.25">
      <c r="C10" s="1">
        <v>94.44</v>
      </c>
      <c r="E10">
        <v>101.36</v>
      </c>
      <c r="G10">
        <v>106.95</v>
      </c>
    </row>
    <row r="11" spans="1:13" x14ac:dyDescent="0.25">
      <c r="C11" s="1">
        <v>53.7</v>
      </c>
      <c r="E11">
        <v>57.26</v>
      </c>
      <c r="G11">
        <v>72.42</v>
      </c>
    </row>
    <row r="13" spans="1:13" ht="30" x14ac:dyDescent="0.25">
      <c r="C13" s="3" t="s">
        <v>3</v>
      </c>
      <c r="E13" t="s">
        <v>29</v>
      </c>
      <c r="G13" s="3" t="s">
        <v>35</v>
      </c>
    </row>
    <row r="14" spans="1:13" x14ac:dyDescent="0.25">
      <c r="C14" s="1">
        <v>64.98</v>
      </c>
      <c r="E14">
        <v>74.84</v>
      </c>
      <c r="G14">
        <v>74.59</v>
      </c>
    </row>
    <row r="15" spans="1:13" x14ac:dyDescent="0.25">
      <c r="C15" s="1">
        <v>96.87</v>
      </c>
      <c r="E15">
        <v>105.42</v>
      </c>
      <c r="G15">
        <v>106.69</v>
      </c>
    </row>
    <row r="16" spans="1:13" x14ac:dyDescent="0.25">
      <c r="C16" s="1">
        <v>54.59</v>
      </c>
      <c r="E16">
        <v>64.3</v>
      </c>
      <c r="G16">
        <v>70</v>
      </c>
    </row>
    <row r="18" spans="1:13" ht="30" x14ac:dyDescent="0.25">
      <c r="C18" s="3" t="s">
        <v>4</v>
      </c>
      <c r="E18" t="s">
        <v>30</v>
      </c>
    </row>
    <row r="19" spans="1:13" x14ac:dyDescent="0.25">
      <c r="C19" s="1">
        <v>67.19</v>
      </c>
      <c r="E19">
        <v>71.260000000000005</v>
      </c>
    </row>
    <row r="20" spans="1:13" x14ac:dyDescent="0.25">
      <c r="C20" s="1">
        <v>99.82</v>
      </c>
      <c r="E20">
        <v>101.93</v>
      </c>
    </row>
    <row r="21" spans="1:13" x14ac:dyDescent="0.25">
      <c r="C21" s="1">
        <v>56.09</v>
      </c>
      <c r="E21">
        <v>66.709999999999994</v>
      </c>
    </row>
    <row r="25" spans="1:13" x14ac:dyDescent="0.25">
      <c r="A25" t="s">
        <v>7</v>
      </c>
    </row>
    <row r="26" spans="1:13" ht="30" x14ac:dyDescent="0.25">
      <c r="A26" s="3"/>
      <c r="B26" s="3"/>
      <c r="C26" s="4" t="s">
        <v>1</v>
      </c>
      <c r="D26" s="4" t="s">
        <v>5</v>
      </c>
      <c r="E26" s="4" t="s">
        <v>6</v>
      </c>
      <c r="F26" s="4" t="s">
        <v>15</v>
      </c>
      <c r="G26" s="4" t="s">
        <v>24</v>
      </c>
      <c r="H26" s="4" t="s">
        <v>25</v>
      </c>
      <c r="I26" s="4" t="s">
        <v>26</v>
      </c>
      <c r="J26" t="s">
        <v>28</v>
      </c>
      <c r="K26" s="3" t="s">
        <v>31</v>
      </c>
      <c r="L26" s="3" t="s">
        <v>32</v>
      </c>
      <c r="M26" s="3" t="s">
        <v>34</v>
      </c>
    </row>
    <row r="27" spans="1:13" x14ac:dyDescent="0.25">
      <c r="A27" t="s">
        <v>14</v>
      </c>
      <c r="B27">
        <v>1845</v>
      </c>
      <c r="C27" s="1">
        <v>10.85</v>
      </c>
      <c r="D27" s="1">
        <f>+$B27*C27</f>
        <v>20018.25</v>
      </c>
      <c r="E27" s="1">
        <f>D27*1.008</f>
        <v>20178.396000000001</v>
      </c>
      <c r="F27" s="1">
        <f>$B27*$C33</f>
        <v>16402.05</v>
      </c>
      <c r="G27" s="1">
        <f>$B27*$C38</f>
        <v>18505.349999999999</v>
      </c>
      <c r="H27" s="1">
        <f>$B27*$C43</f>
        <v>17545.95</v>
      </c>
      <c r="I27" s="1">
        <f>$B27*E33</f>
        <v>19612.350000000002</v>
      </c>
      <c r="J27" s="1">
        <f>$B27*E38</f>
        <v>15627.150000000001</v>
      </c>
      <c r="K27" s="1">
        <f>$B27*E43</f>
        <v>18523.8</v>
      </c>
      <c r="L27" s="1">
        <f>$B27*G33</f>
        <v>19999.8</v>
      </c>
      <c r="M27" s="1">
        <f>$B27*G38</f>
        <v>17453.7</v>
      </c>
    </row>
    <row r="28" spans="1:13" x14ac:dyDescent="0.25">
      <c r="A28" t="s">
        <v>16</v>
      </c>
      <c r="B28">
        <v>1345</v>
      </c>
      <c r="C28" s="1">
        <v>14.9</v>
      </c>
      <c r="D28" s="1">
        <f t="shared" ref="D28" si="9">+$B28*C28</f>
        <v>20040.5</v>
      </c>
      <c r="E28" s="1">
        <f>D28*1.008</f>
        <v>20200.824000000001</v>
      </c>
      <c r="F28" s="1">
        <f t="shared" ref="F28:F29" si="10">$B28*$C34</f>
        <v>17094.95</v>
      </c>
      <c r="G28" s="1">
        <f t="shared" ref="G28:G29" si="11">$B28*$C39</f>
        <v>20027.05</v>
      </c>
      <c r="H28" s="1">
        <f t="shared" ref="H28:H29" si="12">$B28*$C44</f>
        <v>19327.649999999998</v>
      </c>
      <c r="I28" s="1">
        <f t="shared" ref="I28" si="13">$B28*E34</f>
        <v>19448.7</v>
      </c>
      <c r="J28" s="1">
        <f>$B28*E39</f>
        <v>20591.95</v>
      </c>
      <c r="K28" s="1">
        <f t="shared" ref="K28:K29" si="14">$B28*E44</f>
        <v>21479.65</v>
      </c>
      <c r="L28" s="1">
        <f t="shared" ref="L28:L29" si="15">$B28*G34</f>
        <v>21896.600000000002</v>
      </c>
      <c r="M28" s="1">
        <f t="shared" ref="M28:M29" si="16">$B28*G39</f>
        <v>22232.850000000002</v>
      </c>
    </row>
    <row r="29" spans="1:13" x14ac:dyDescent="0.25">
      <c r="A29" t="s">
        <v>17</v>
      </c>
      <c r="B29">
        <v>1350</v>
      </c>
      <c r="C29" s="1">
        <v>14.39</v>
      </c>
      <c r="D29" s="1">
        <f t="shared" ref="D29" si="17">+$B29*C29</f>
        <v>19426.5</v>
      </c>
      <c r="E29" s="1">
        <f>D29*1.01</f>
        <v>19620.764999999999</v>
      </c>
      <c r="F29" s="1">
        <f t="shared" si="10"/>
        <v>19237.5</v>
      </c>
      <c r="G29" s="1">
        <f t="shared" si="11"/>
        <v>18886.5</v>
      </c>
      <c r="H29" s="1">
        <f t="shared" si="12"/>
        <v>18670.5</v>
      </c>
      <c r="I29" s="1">
        <f>$B29*E35</f>
        <v>18846</v>
      </c>
      <c r="J29" s="1">
        <f>$B29*E40</f>
        <v>18751.5</v>
      </c>
      <c r="K29" s="1">
        <f t="shared" si="14"/>
        <v>18630</v>
      </c>
      <c r="L29" s="1">
        <f t="shared" si="15"/>
        <v>19102.5</v>
      </c>
      <c r="M29" s="1">
        <f t="shared" si="16"/>
        <v>19102.5</v>
      </c>
    </row>
    <row r="30" spans="1:13" x14ac:dyDescent="0.25">
      <c r="A30" t="s">
        <v>13</v>
      </c>
      <c r="C30" s="2"/>
      <c r="D30" s="2">
        <f t="shared" ref="D30:J30" si="18">SUM(D27:D29)</f>
        <v>59485.25</v>
      </c>
      <c r="E30" s="2">
        <f t="shared" si="18"/>
        <v>59999.985000000001</v>
      </c>
      <c r="F30" s="2">
        <f t="shared" si="18"/>
        <v>52734.5</v>
      </c>
      <c r="G30" s="2">
        <f t="shared" si="18"/>
        <v>57418.899999999994</v>
      </c>
      <c r="H30" s="2">
        <f t="shared" si="18"/>
        <v>55544.1</v>
      </c>
      <c r="I30" s="2">
        <f t="shared" si="18"/>
        <v>57907.05</v>
      </c>
      <c r="J30" s="2">
        <f t="shared" si="18"/>
        <v>54970.600000000006</v>
      </c>
      <c r="K30" s="2">
        <f>SUM(K27:K29)</f>
        <v>58633.45</v>
      </c>
      <c r="L30" s="2">
        <f>SUM(L27:L29)</f>
        <v>60998.9</v>
      </c>
      <c r="M30" s="2">
        <f>SUM(M27:M29)</f>
        <v>58789.05</v>
      </c>
    </row>
    <row r="32" spans="1:13" ht="30" x14ac:dyDescent="0.25">
      <c r="C32" s="3" t="s">
        <v>2</v>
      </c>
      <c r="E32" t="s">
        <v>27</v>
      </c>
      <c r="G32" t="s">
        <v>33</v>
      </c>
    </row>
    <row r="33" spans="3:7" x14ac:dyDescent="0.25">
      <c r="C33" s="1">
        <v>8.89</v>
      </c>
      <c r="E33">
        <v>10.63</v>
      </c>
      <c r="G33">
        <v>10.84</v>
      </c>
    </row>
    <row r="34" spans="3:7" x14ac:dyDescent="0.25">
      <c r="C34" s="1">
        <v>12.71</v>
      </c>
      <c r="E34">
        <v>14.46</v>
      </c>
      <c r="G34">
        <v>16.28</v>
      </c>
    </row>
    <row r="35" spans="3:7" x14ac:dyDescent="0.25">
      <c r="C35" s="1">
        <v>14.25</v>
      </c>
      <c r="E35">
        <v>13.96</v>
      </c>
      <c r="G35">
        <v>14.15</v>
      </c>
    </row>
    <row r="37" spans="3:7" ht="30" x14ac:dyDescent="0.25">
      <c r="C37" s="3" t="s">
        <v>3</v>
      </c>
      <c r="E37" t="s">
        <v>29</v>
      </c>
      <c r="G37" s="3" t="s">
        <v>35</v>
      </c>
    </row>
    <row r="38" spans="3:7" x14ac:dyDescent="0.25">
      <c r="C38" s="1">
        <v>10.029999999999999</v>
      </c>
      <c r="E38">
        <v>8.4700000000000006</v>
      </c>
      <c r="G38">
        <v>9.4600000000000009</v>
      </c>
    </row>
    <row r="39" spans="3:7" x14ac:dyDescent="0.25">
      <c r="C39" s="1">
        <v>14.89</v>
      </c>
      <c r="E39">
        <v>15.31</v>
      </c>
      <c r="G39">
        <v>16.53</v>
      </c>
    </row>
    <row r="40" spans="3:7" x14ac:dyDescent="0.25">
      <c r="C40" s="1">
        <v>13.99</v>
      </c>
      <c r="E40">
        <v>13.89</v>
      </c>
      <c r="G40">
        <v>14.15</v>
      </c>
    </row>
    <row r="42" spans="3:7" ht="30" x14ac:dyDescent="0.25">
      <c r="C42" s="3" t="s">
        <v>4</v>
      </c>
      <c r="E42" t="s">
        <v>30</v>
      </c>
    </row>
    <row r="43" spans="3:7" x14ac:dyDescent="0.25">
      <c r="C43" s="1">
        <v>9.51</v>
      </c>
      <c r="E43">
        <v>10.039999999999999</v>
      </c>
    </row>
    <row r="44" spans="3:7" x14ac:dyDescent="0.25">
      <c r="C44" s="1">
        <v>14.37</v>
      </c>
      <c r="E44">
        <v>15.97</v>
      </c>
    </row>
    <row r="45" spans="3:7" x14ac:dyDescent="0.25">
      <c r="C45" s="1">
        <v>13.83</v>
      </c>
      <c r="E45">
        <v>13.8</v>
      </c>
    </row>
    <row r="50" spans="1:13" x14ac:dyDescent="0.25">
      <c r="A50" t="s">
        <v>8</v>
      </c>
    </row>
    <row r="51" spans="1:13" ht="30" x14ac:dyDescent="0.25">
      <c r="A51" s="3"/>
      <c r="B51" s="3"/>
      <c r="C51" s="4" t="s">
        <v>1</v>
      </c>
      <c r="D51" s="4" t="s">
        <v>5</v>
      </c>
      <c r="E51" s="4" t="s">
        <v>6</v>
      </c>
      <c r="F51" s="4" t="s">
        <v>15</v>
      </c>
      <c r="G51" s="4" t="s">
        <v>24</v>
      </c>
      <c r="H51" s="4" t="s">
        <v>25</v>
      </c>
      <c r="I51" s="4" t="s">
        <v>26</v>
      </c>
      <c r="J51" t="s">
        <v>28</v>
      </c>
      <c r="K51" s="3" t="s">
        <v>31</v>
      </c>
      <c r="L51" s="3" t="s">
        <v>32</v>
      </c>
      <c r="M51" s="3" t="s">
        <v>34</v>
      </c>
    </row>
    <row r="52" spans="1:13" x14ac:dyDescent="0.25">
      <c r="A52" t="s">
        <v>18</v>
      </c>
      <c r="B52">
        <v>263</v>
      </c>
      <c r="C52" s="1">
        <v>76.06</v>
      </c>
      <c r="D52" s="1">
        <f>+$B52*C52</f>
        <v>20003.78</v>
      </c>
      <c r="E52" s="1">
        <f>D52*1.008</f>
        <v>20163.810239999999</v>
      </c>
      <c r="F52" s="1">
        <f>$B52*$C58</f>
        <v>19582.98</v>
      </c>
      <c r="G52" s="1">
        <f>$B52*$C63</f>
        <v>19556.68</v>
      </c>
      <c r="H52" s="1">
        <f>$B52*$C68</f>
        <v>20174.73</v>
      </c>
      <c r="I52" s="1">
        <f>$B52*E58</f>
        <v>20174.73</v>
      </c>
      <c r="J52" s="1">
        <f>$B52*E63</f>
        <v>21163.61</v>
      </c>
      <c r="K52" s="1">
        <f>$B52*E68</f>
        <v>21124.16</v>
      </c>
      <c r="L52" s="1">
        <f>$B52*G58</f>
        <v>24395.88</v>
      </c>
      <c r="M52" s="1">
        <f>$B52*G63</f>
        <v>25837.119999999999</v>
      </c>
    </row>
    <row r="53" spans="1:13" x14ac:dyDescent="0.25">
      <c r="A53" t="s">
        <v>19</v>
      </c>
      <c r="B53">
        <v>403</v>
      </c>
      <c r="C53" s="1">
        <v>49.72</v>
      </c>
      <c r="D53" s="1">
        <f t="shared" ref="D53" si="19">+$B53*C53</f>
        <v>20037.16</v>
      </c>
      <c r="E53" s="1">
        <f>D53*1.008</f>
        <v>20197.457279999999</v>
      </c>
      <c r="F53" s="1">
        <f t="shared" ref="F53:F54" si="20">$B53*$C59</f>
        <v>19722.82</v>
      </c>
      <c r="G53" s="1">
        <f t="shared" ref="G53:G54" si="21">$B53*$C64</f>
        <v>19622.07</v>
      </c>
      <c r="H53" s="1">
        <f t="shared" ref="H53:H54" si="22">$B53*$C69</f>
        <v>20137.91</v>
      </c>
      <c r="I53" s="1">
        <f t="shared" ref="I53:I54" si="23">$B53*E59</f>
        <v>20282.989999999998</v>
      </c>
      <c r="J53" s="1">
        <f>$B53*E64</f>
        <v>19662.37</v>
      </c>
      <c r="K53" s="1">
        <f t="shared" ref="K53:K54" si="24">$B53*E69</f>
        <v>18799.95</v>
      </c>
      <c r="L53" s="1">
        <f t="shared" ref="L53:L54" si="25">$B53*G59</f>
        <v>19730.88</v>
      </c>
      <c r="M53" s="1">
        <f t="shared" ref="M53:M54" si="26">$B53*G64</f>
        <v>20041.189999999999</v>
      </c>
    </row>
    <row r="54" spans="1:13" x14ac:dyDescent="0.25">
      <c r="A54" t="s">
        <v>20</v>
      </c>
      <c r="B54">
        <v>528</v>
      </c>
      <c r="C54" s="1">
        <v>36.89</v>
      </c>
      <c r="D54" s="1">
        <f t="shared" ref="D54" si="27">+$B54*C54</f>
        <v>19477.920000000002</v>
      </c>
      <c r="E54" s="1">
        <f>D54*1.01</f>
        <v>19672.699200000003</v>
      </c>
      <c r="F54" s="1">
        <f t="shared" si="20"/>
        <v>17376.48</v>
      </c>
      <c r="G54" s="1">
        <f t="shared" si="21"/>
        <v>19789.439999999999</v>
      </c>
      <c r="H54" s="1">
        <f t="shared" si="22"/>
        <v>20729.28</v>
      </c>
      <c r="I54" s="1">
        <f t="shared" si="23"/>
        <v>22344.959999999999</v>
      </c>
      <c r="J54" s="1">
        <f>$B54*E65</f>
        <v>23628</v>
      </c>
      <c r="K54" s="1">
        <f t="shared" si="24"/>
        <v>25740</v>
      </c>
      <c r="L54" s="1">
        <f t="shared" si="25"/>
        <v>23802.239999999998</v>
      </c>
      <c r="M54" s="1">
        <f t="shared" si="26"/>
        <v>22920.48</v>
      </c>
    </row>
    <row r="55" spans="1:13" x14ac:dyDescent="0.25">
      <c r="A55" t="s">
        <v>13</v>
      </c>
      <c r="C55" s="2"/>
      <c r="D55" s="2">
        <f t="shared" ref="D55:J55" si="28">SUM(D52:D54)</f>
        <v>59518.86</v>
      </c>
      <c r="E55" s="2">
        <f t="shared" si="28"/>
        <v>60033.966719999997</v>
      </c>
      <c r="F55" s="2">
        <f t="shared" si="28"/>
        <v>56682.28</v>
      </c>
      <c r="G55" s="2">
        <f t="shared" si="28"/>
        <v>58968.19</v>
      </c>
      <c r="H55" s="2">
        <f t="shared" si="28"/>
        <v>61041.919999999998</v>
      </c>
      <c r="I55" s="2">
        <f t="shared" si="28"/>
        <v>62802.68</v>
      </c>
      <c r="J55" s="2">
        <f t="shared" si="28"/>
        <v>64453.979999999996</v>
      </c>
      <c r="K55" s="2">
        <f>SUM(K52:K54)</f>
        <v>65664.11</v>
      </c>
      <c r="L55" s="2">
        <f>SUM(L52:L54)</f>
        <v>67929</v>
      </c>
      <c r="M55" s="2">
        <f>SUM(M52:M54)</f>
        <v>68798.789999999994</v>
      </c>
    </row>
    <row r="57" spans="1:13" ht="30" x14ac:dyDescent="0.25">
      <c r="C57" s="3" t="s">
        <v>2</v>
      </c>
      <c r="E57" t="s">
        <v>27</v>
      </c>
      <c r="G57" t="s">
        <v>33</v>
      </c>
    </row>
    <row r="58" spans="1:13" x14ac:dyDescent="0.25">
      <c r="C58" s="1">
        <v>74.459999999999994</v>
      </c>
      <c r="E58">
        <v>76.709999999999994</v>
      </c>
      <c r="G58">
        <v>92.76</v>
      </c>
    </row>
    <row r="59" spans="1:13" x14ac:dyDescent="0.25">
      <c r="C59" s="1">
        <v>48.94</v>
      </c>
      <c r="E59">
        <v>50.33</v>
      </c>
      <c r="G59">
        <v>48.96</v>
      </c>
    </row>
    <row r="60" spans="1:13" x14ac:dyDescent="0.25">
      <c r="C60" s="1">
        <v>32.909999999999997</v>
      </c>
      <c r="E60">
        <v>42.32</v>
      </c>
      <c r="G60">
        <v>45.08</v>
      </c>
    </row>
    <row r="62" spans="1:13" ht="30" x14ac:dyDescent="0.25">
      <c r="C62" s="3" t="s">
        <v>3</v>
      </c>
      <c r="E62" t="s">
        <v>29</v>
      </c>
      <c r="G62" s="3" t="s">
        <v>35</v>
      </c>
    </row>
    <row r="63" spans="1:13" x14ac:dyDescent="0.25">
      <c r="C63" s="1">
        <v>74.36</v>
      </c>
      <c r="E63">
        <v>80.47</v>
      </c>
      <c r="G63">
        <f>49.12*2</f>
        <v>98.24</v>
      </c>
    </row>
    <row r="64" spans="1:13" x14ac:dyDescent="0.25">
      <c r="C64" s="1">
        <v>48.69</v>
      </c>
      <c r="E64">
        <v>48.79</v>
      </c>
      <c r="G64">
        <v>49.73</v>
      </c>
    </row>
    <row r="65" spans="1:13" x14ac:dyDescent="0.25">
      <c r="C65" s="1">
        <v>37.479999999999997</v>
      </c>
      <c r="E65">
        <v>44.75</v>
      </c>
      <c r="G65">
        <v>43.41</v>
      </c>
    </row>
    <row r="67" spans="1:13" ht="30" x14ac:dyDescent="0.25">
      <c r="C67" s="3" t="s">
        <v>4</v>
      </c>
      <c r="E67" t="s">
        <v>30</v>
      </c>
    </row>
    <row r="68" spans="1:13" x14ac:dyDescent="0.25">
      <c r="C68" s="1">
        <v>76.709999999999994</v>
      </c>
      <c r="E68">
        <v>80.319999999999993</v>
      </c>
    </row>
    <row r="69" spans="1:13" x14ac:dyDescent="0.25">
      <c r="C69" s="1">
        <v>49.97</v>
      </c>
      <c r="E69">
        <v>46.65</v>
      </c>
    </row>
    <row r="70" spans="1:13" x14ac:dyDescent="0.25">
      <c r="C70" s="1">
        <v>39.26</v>
      </c>
      <c r="E70">
        <v>48.75</v>
      </c>
    </row>
    <row r="74" spans="1:13" x14ac:dyDescent="0.25">
      <c r="A74" t="s">
        <v>9</v>
      </c>
    </row>
    <row r="75" spans="1:13" ht="30" x14ac:dyDescent="0.25">
      <c r="A75" s="3"/>
      <c r="B75" s="3"/>
      <c r="C75" s="4" t="s">
        <v>1</v>
      </c>
      <c r="D75" s="4" t="s">
        <v>5</v>
      </c>
      <c r="E75" s="4" t="s">
        <v>6</v>
      </c>
      <c r="F75" s="4" t="s">
        <v>15</v>
      </c>
      <c r="G75" s="4" t="s">
        <v>24</v>
      </c>
      <c r="H75" s="4" t="s">
        <v>25</v>
      </c>
      <c r="I75" s="4" t="s">
        <v>26</v>
      </c>
      <c r="J75" t="s">
        <v>28</v>
      </c>
      <c r="K75" s="3" t="s">
        <v>31</v>
      </c>
      <c r="L75" s="3" t="s">
        <v>32</v>
      </c>
      <c r="M75" s="3" t="s">
        <v>34</v>
      </c>
    </row>
    <row r="76" spans="1:13" x14ac:dyDescent="0.25">
      <c r="A76" t="s">
        <v>21</v>
      </c>
      <c r="B76">
        <v>1000</v>
      </c>
      <c r="C76" s="1">
        <v>39.21</v>
      </c>
      <c r="D76" s="1">
        <f>+$B76*C76</f>
        <v>39210</v>
      </c>
      <c r="E76" s="1">
        <f>D76*1.008</f>
        <v>39523.68</v>
      </c>
      <c r="F76" s="1">
        <f>$B76*$C82</f>
        <v>37610</v>
      </c>
      <c r="G76" s="1">
        <f>$B76*$C87</f>
        <v>39920</v>
      </c>
      <c r="H76" s="1">
        <f>$B76*$C92</f>
        <v>39960</v>
      </c>
      <c r="I76" s="1">
        <f>$B76*E82</f>
        <v>40410</v>
      </c>
      <c r="J76" s="1">
        <f>$B76*E87</f>
        <v>48210</v>
      </c>
      <c r="K76" s="1">
        <f>$B76*E92</f>
        <v>46270</v>
      </c>
      <c r="L76" s="1">
        <f>$B76*G82</f>
        <v>53480</v>
      </c>
      <c r="M76" s="1">
        <f>$B76*G87</f>
        <v>50570</v>
      </c>
    </row>
    <row r="77" spans="1:13" x14ac:dyDescent="0.25">
      <c r="A77" t="s">
        <v>22</v>
      </c>
      <c r="B77">
        <v>200</v>
      </c>
      <c r="C77" s="1">
        <v>44.66</v>
      </c>
      <c r="D77" s="1">
        <f t="shared" ref="D77" si="29">+$B77*C77</f>
        <v>8932</v>
      </c>
      <c r="E77" s="1">
        <f>D77*1.022</f>
        <v>9128.5040000000008</v>
      </c>
      <c r="F77" s="1">
        <f t="shared" ref="F77:F78" si="30">$B77*$C83</f>
        <v>8680</v>
      </c>
      <c r="G77" s="1">
        <f t="shared" ref="G77:G78" si="31">$B77*$C88</f>
        <v>9046</v>
      </c>
      <c r="H77" s="1">
        <f t="shared" ref="H77:H78" si="32">$B77*$C93</f>
        <v>9036</v>
      </c>
      <c r="I77" s="1">
        <f t="shared" ref="I77:I78" si="33">$B77*E83</f>
        <v>8840</v>
      </c>
      <c r="J77" s="1">
        <f>$B77*E88</f>
        <v>9110</v>
      </c>
      <c r="K77" s="1">
        <f t="shared" ref="K77:K78" si="34">$B77*E93</f>
        <v>8714</v>
      </c>
      <c r="L77" s="1">
        <f t="shared" ref="L77:L78" si="35">$B77*G83</f>
        <v>9000</v>
      </c>
      <c r="M77" s="1">
        <f t="shared" ref="M77:M78" si="36">$B77*G88</f>
        <v>8590</v>
      </c>
    </row>
    <row r="78" spans="1:13" x14ac:dyDescent="0.25">
      <c r="A78" t="s">
        <v>23</v>
      </c>
      <c r="B78">
        <v>496</v>
      </c>
      <c r="C78" s="1">
        <v>22.5</v>
      </c>
      <c r="D78" s="1">
        <f t="shared" ref="D78" si="37">+$B78*C78</f>
        <v>11160</v>
      </c>
      <c r="E78" s="1">
        <f>D78*1.015</f>
        <v>11327.4</v>
      </c>
      <c r="F78" s="1">
        <f t="shared" si="30"/>
        <v>10009.280000000001</v>
      </c>
      <c r="G78" s="1">
        <f t="shared" si="31"/>
        <v>10019.199999999999</v>
      </c>
      <c r="H78" s="1">
        <f t="shared" si="32"/>
        <v>9369.44</v>
      </c>
      <c r="I78" s="1">
        <f t="shared" si="33"/>
        <v>7459.8399999999992</v>
      </c>
      <c r="J78" s="1">
        <f>$B78*E89</f>
        <v>6924.1600000000008</v>
      </c>
      <c r="K78" s="1">
        <f t="shared" si="34"/>
        <v>7192</v>
      </c>
      <c r="L78" s="1">
        <f t="shared" si="35"/>
        <v>7504.4800000000005</v>
      </c>
      <c r="M78" s="1">
        <f t="shared" si="36"/>
        <v>6591.8399999999992</v>
      </c>
    </row>
    <row r="79" spans="1:13" x14ac:dyDescent="0.25">
      <c r="A79" t="s">
        <v>13</v>
      </c>
      <c r="C79" s="2"/>
      <c r="D79" s="2">
        <f t="shared" ref="D79:J79" si="38">SUM(D76:D78)</f>
        <v>59302</v>
      </c>
      <c r="E79" s="2">
        <f t="shared" si="38"/>
        <v>59979.584000000003</v>
      </c>
      <c r="F79" s="2">
        <f t="shared" si="38"/>
        <v>56299.28</v>
      </c>
      <c r="G79" s="2">
        <f t="shared" si="38"/>
        <v>58985.2</v>
      </c>
      <c r="H79" s="2">
        <f t="shared" si="38"/>
        <v>58365.440000000002</v>
      </c>
      <c r="I79" s="2">
        <f t="shared" si="38"/>
        <v>56709.84</v>
      </c>
      <c r="J79" s="2">
        <f t="shared" si="38"/>
        <v>64244.160000000003</v>
      </c>
      <c r="K79" s="2">
        <f>SUM(K76:K78)</f>
        <v>62176</v>
      </c>
      <c r="L79" s="2">
        <f>SUM(L76:L78)</f>
        <v>69984.479999999996</v>
      </c>
      <c r="M79" s="2">
        <f>SUM(M76:M78)</f>
        <v>65751.839999999997</v>
      </c>
    </row>
    <row r="81" spans="3:7" ht="30" x14ac:dyDescent="0.25">
      <c r="C81" s="3" t="s">
        <v>2</v>
      </c>
      <c r="E81" t="s">
        <v>27</v>
      </c>
      <c r="G81" t="s">
        <v>33</v>
      </c>
    </row>
    <row r="82" spans="3:7" x14ac:dyDescent="0.25">
      <c r="C82" s="1">
        <v>37.61</v>
      </c>
      <c r="E82">
        <v>40.409999999999997</v>
      </c>
      <c r="G82">
        <v>53.48</v>
      </c>
    </row>
    <row r="83" spans="3:7" x14ac:dyDescent="0.25">
      <c r="C83" s="1">
        <v>43.4</v>
      </c>
      <c r="E83">
        <v>44.2</v>
      </c>
      <c r="G83">
        <v>45</v>
      </c>
    </row>
    <row r="84" spans="3:7" x14ac:dyDescent="0.25">
      <c r="C84" s="1">
        <v>20.18</v>
      </c>
      <c r="E84">
        <v>15.04</v>
      </c>
      <c r="G84">
        <v>15.13</v>
      </c>
    </row>
    <row r="86" spans="3:7" ht="30" x14ac:dyDescent="0.25">
      <c r="C86" s="3" t="s">
        <v>3</v>
      </c>
      <c r="E86" t="s">
        <v>29</v>
      </c>
      <c r="G86" s="3" t="s">
        <v>35</v>
      </c>
    </row>
    <row r="87" spans="3:7" x14ac:dyDescent="0.25">
      <c r="C87" s="1">
        <v>39.92</v>
      </c>
      <c r="E87">
        <v>48.21</v>
      </c>
      <c r="G87">
        <v>50.57</v>
      </c>
    </row>
    <row r="88" spans="3:7" x14ac:dyDescent="0.25">
      <c r="C88" s="1">
        <v>45.23</v>
      </c>
      <c r="E88">
        <v>45.55</v>
      </c>
      <c r="G88">
        <v>42.95</v>
      </c>
    </row>
    <row r="89" spans="3:7" x14ac:dyDescent="0.25">
      <c r="C89" s="1">
        <v>20.2</v>
      </c>
      <c r="E89">
        <v>13.96</v>
      </c>
      <c r="G89">
        <v>13.29</v>
      </c>
    </row>
    <row r="91" spans="3:7" ht="30" x14ac:dyDescent="0.25">
      <c r="C91" s="3" t="s">
        <v>4</v>
      </c>
      <c r="E91" t="s">
        <v>30</v>
      </c>
    </row>
    <row r="92" spans="3:7" x14ac:dyDescent="0.25">
      <c r="C92" s="1">
        <v>39.96</v>
      </c>
      <c r="E92">
        <v>46.27</v>
      </c>
    </row>
    <row r="93" spans="3:7" x14ac:dyDescent="0.25">
      <c r="C93" s="1">
        <v>45.18</v>
      </c>
      <c r="E93">
        <v>43.57</v>
      </c>
    </row>
    <row r="94" spans="3:7" x14ac:dyDescent="0.25">
      <c r="C94" s="1">
        <v>18.89</v>
      </c>
      <c r="E94">
        <v>14.5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2"/>
  <sheetViews>
    <sheetView workbookViewId="0">
      <selection activeCell="I17" sqref="I17"/>
    </sheetView>
  </sheetViews>
  <sheetFormatPr defaultRowHeight="15" x14ac:dyDescent="0.25"/>
  <cols>
    <col min="1" max="1" width="23.140625" bestFit="1" customWidth="1"/>
    <col min="3" max="3" width="9.28515625" bestFit="1" customWidth="1"/>
    <col min="4" max="4" width="11.5703125" bestFit="1" customWidth="1"/>
    <col min="5" max="5" width="11.5703125" customWidth="1"/>
    <col min="6" max="7" width="11.5703125" bestFit="1" customWidth="1"/>
    <col min="8" max="8" width="12.5703125" bestFit="1" customWidth="1"/>
    <col min="9" max="9" width="11.5703125" style="5" bestFit="1" customWidth="1"/>
    <col min="10" max="10" width="11.5703125" bestFit="1" customWidth="1"/>
    <col min="11" max="11" width="12.5703125" bestFit="1" customWidth="1"/>
    <col min="12" max="14" width="11.5703125" bestFit="1" customWidth="1"/>
  </cols>
  <sheetData>
    <row r="1" spans="1:14" x14ac:dyDescent="0.25">
      <c r="A1" t="s">
        <v>36</v>
      </c>
    </row>
    <row r="2" spans="1:14" s="3" customFormat="1" ht="30" x14ac:dyDescent="0.25">
      <c r="C2" s="4" t="s">
        <v>1</v>
      </c>
      <c r="D2" s="4" t="s">
        <v>5</v>
      </c>
      <c r="E2" s="4" t="s">
        <v>6</v>
      </c>
      <c r="F2" s="4" t="s">
        <v>41</v>
      </c>
      <c r="G2" s="4" t="s">
        <v>43</v>
      </c>
      <c r="H2" s="4" t="s">
        <v>44</v>
      </c>
      <c r="I2" s="4" t="s">
        <v>45</v>
      </c>
      <c r="J2" t="s">
        <v>55</v>
      </c>
      <c r="K2" s="3" t="s">
        <v>58</v>
      </c>
      <c r="L2" s="3" t="s">
        <v>60</v>
      </c>
      <c r="M2" s="3" t="s">
        <v>61</v>
      </c>
      <c r="N2" s="3" t="s">
        <v>63</v>
      </c>
    </row>
    <row r="3" spans="1:14" x14ac:dyDescent="0.25">
      <c r="A3" t="s">
        <v>37</v>
      </c>
      <c r="B3">
        <v>262</v>
      </c>
      <c r="C3" s="1">
        <v>76.260000000000005</v>
      </c>
      <c r="D3" s="1">
        <f>+$B3*C3</f>
        <v>19980.120000000003</v>
      </c>
      <c r="E3" s="1">
        <f>D3*1.008</f>
        <v>20139.960960000004</v>
      </c>
      <c r="F3" s="1">
        <f>$B3*$C11</f>
        <v>20467.440000000002</v>
      </c>
      <c r="G3" s="1">
        <f>$B3*$C18</f>
        <v>20724.199999999997</v>
      </c>
      <c r="H3" s="1">
        <f>$B3*$C25</f>
        <v>20598.440000000002</v>
      </c>
      <c r="I3" s="1">
        <f>$B3*$E11</f>
        <v>19343.46</v>
      </c>
      <c r="J3" s="1">
        <f>$B3*$E18</f>
        <v>18929.5</v>
      </c>
      <c r="K3" s="1">
        <f>$B3*$E25</f>
        <v>18966.18</v>
      </c>
      <c r="L3" s="1">
        <f>$B3*$G11</f>
        <v>20108.5</v>
      </c>
      <c r="M3" s="1">
        <f>$B3*$G18</f>
        <v>20577.480000000003</v>
      </c>
      <c r="N3" s="1">
        <f>$B3*$G25</f>
        <v>20412.419999999998</v>
      </c>
    </row>
    <row r="4" spans="1:14" x14ac:dyDescent="0.25">
      <c r="A4" t="s">
        <v>38</v>
      </c>
      <c r="B4">
        <v>682</v>
      </c>
      <c r="C4" s="1">
        <v>14.66</v>
      </c>
      <c r="D4" s="1">
        <f t="shared" ref="D4:D5" si="0">+$B4*C4</f>
        <v>9998.1200000000008</v>
      </c>
      <c r="E4" s="1">
        <f t="shared" ref="E4:E5" si="1">D4*1.008</f>
        <v>10078.104960000001</v>
      </c>
      <c r="F4" s="1">
        <f>$B4*$C12</f>
        <v>16368</v>
      </c>
      <c r="G4" s="1">
        <f>$B4*$C19</f>
        <v>17977.52</v>
      </c>
      <c r="H4" s="1">
        <f>$B4*$C26</f>
        <v>16511.22</v>
      </c>
      <c r="I4" s="1">
        <f>$B4*$E12</f>
        <v>13414.94</v>
      </c>
      <c r="J4" s="1">
        <f>$B4*$E19</f>
        <v>7508.82</v>
      </c>
      <c r="K4" s="1">
        <f>$B4*$E26</f>
        <v>9336.58</v>
      </c>
      <c r="L4" s="1">
        <f t="shared" ref="L4:L6" si="2">$B4*$G12</f>
        <v>10032.220000000001</v>
      </c>
      <c r="M4" s="1">
        <f t="shared" ref="M4:M6" si="3">$B4*$G19</f>
        <v>9732.14</v>
      </c>
      <c r="N4" s="1">
        <f t="shared" ref="N4:N6" si="4">$B4*$G26</f>
        <v>8934.1999999999989</v>
      </c>
    </row>
    <row r="5" spans="1:14" x14ac:dyDescent="0.25">
      <c r="A5" t="s">
        <v>20</v>
      </c>
      <c r="B5">
        <v>205</v>
      </c>
      <c r="C5" s="1">
        <v>49.62</v>
      </c>
      <c r="D5" s="1">
        <f t="shared" si="0"/>
        <v>10172.1</v>
      </c>
      <c r="E5" s="1">
        <f t="shared" si="1"/>
        <v>10253.4768</v>
      </c>
      <c r="F5" s="1">
        <f>$B5*$C13</f>
        <v>10042.950000000001</v>
      </c>
      <c r="G5" s="1">
        <f>$B5*$C20</f>
        <v>9528.4</v>
      </c>
      <c r="H5" s="1">
        <f>$B5*$C27</f>
        <v>10487.8</v>
      </c>
      <c r="I5" s="1">
        <f>$B5*$E13</f>
        <v>9641.15</v>
      </c>
      <c r="J5" s="1">
        <f>$B5*$E20</f>
        <v>9553</v>
      </c>
      <c r="K5" s="1">
        <f>$B5*$E27</f>
        <v>9997.85</v>
      </c>
      <c r="L5" s="1">
        <f t="shared" si="2"/>
        <v>10124.950000000001</v>
      </c>
      <c r="M5" s="1">
        <f t="shared" si="3"/>
        <v>8921.6</v>
      </c>
      <c r="N5" s="1">
        <f t="shared" si="4"/>
        <v>8411.15</v>
      </c>
    </row>
    <row r="6" spans="1:14" x14ac:dyDescent="0.25">
      <c r="A6" t="s">
        <v>39</v>
      </c>
      <c r="B6">
        <v>142</v>
      </c>
      <c r="C6" s="1">
        <v>70.349999999999994</v>
      </c>
      <c r="D6" s="1">
        <f t="shared" ref="D6" si="5">+$B6*C6</f>
        <v>9989.6999999999989</v>
      </c>
      <c r="E6" s="1">
        <f>D6*1.008</f>
        <v>10069.6176</v>
      </c>
      <c r="F6" s="1">
        <f>$B6*$C14</f>
        <v>9884.6200000000008</v>
      </c>
      <c r="G6" s="1">
        <f>$B6*$C21</f>
        <v>10316.300000000001</v>
      </c>
      <c r="H6" s="1">
        <f>$B6*$C28</f>
        <v>9482.76</v>
      </c>
      <c r="I6" s="1">
        <f>$B6*$E14</f>
        <v>9079.48</v>
      </c>
      <c r="J6" s="1">
        <f>$B6*$E21</f>
        <v>8302.74</v>
      </c>
      <c r="K6" s="1">
        <f>$B6*$E28</f>
        <v>10556.28</v>
      </c>
      <c r="L6" s="1">
        <f t="shared" si="2"/>
        <v>10838.86</v>
      </c>
      <c r="M6" s="1">
        <f t="shared" si="3"/>
        <v>10990.800000000001</v>
      </c>
      <c r="N6" s="1">
        <f t="shared" si="4"/>
        <v>10198.439999999999</v>
      </c>
    </row>
    <row r="7" spans="1:14" x14ac:dyDescent="0.25">
      <c r="A7" s="6" t="s">
        <v>40</v>
      </c>
      <c r="B7">
        <v>204</v>
      </c>
      <c r="C7" s="1">
        <v>45.67</v>
      </c>
      <c r="D7" s="1">
        <f>+$B7*C7</f>
        <v>9316.68</v>
      </c>
      <c r="E7" s="1">
        <f>D7*1.015</f>
        <v>9456.4301999999989</v>
      </c>
      <c r="F7" s="7">
        <f>$B8*$C15</f>
        <v>10371.36</v>
      </c>
      <c r="G7" s="7">
        <f>$B8*$C22</f>
        <v>12325.68</v>
      </c>
      <c r="H7" s="7">
        <f>$B8*$C29</f>
        <v>12170.64</v>
      </c>
      <c r="I7" s="7">
        <f>$B8*$E15</f>
        <v>11403.6</v>
      </c>
      <c r="J7" s="7">
        <f>$B8*$E22</f>
        <v>11064.960000000001</v>
      </c>
      <c r="K7" s="7">
        <f>$B8*$E29</f>
        <v>12807.12</v>
      </c>
      <c r="L7" s="7">
        <f>$B8*$G15</f>
        <v>12488.88</v>
      </c>
      <c r="M7" s="7">
        <f>$B8*$G22</f>
        <v>13896.480000000001</v>
      </c>
      <c r="N7" s="7">
        <f>$B8*$G29</f>
        <v>12823.44</v>
      </c>
    </row>
    <row r="8" spans="1:14" x14ac:dyDescent="0.25">
      <c r="A8" t="s">
        <v>13</v>
      </c>
      <c r="B8" s="6">
        <v>408</v>
      </c>
      <c r="C8" s="2"/>
      <c r="D8" s="2">
        <f t="shared" ref="D8:I8" si="6">SUM(D3:D7)</f>
        <v>59456.72</v>
      </c>
      <c r="E8" s="2">
        <f t="shared" si="6"/>
        <v>59997.590519999998</v>
      </c>
      <c r="F8" s="1">
        <f>SUM(F3:F7)</f>
        <v>67134.37</v>
      </c>
      <c r="G8" s="1">
        <f t="shared" si="6"/>
        <v>70872.100000000006</v>
      </c>
      <c r="H8" s="1">
        <f t="shared" si="6"/>
        <v>69250.860000000015</v>
      </c>
      <c r="I8" s="8">
        <f t="shared" si="6"/>
        <v>62882.63</v>
      </c>
      <c r="J8" s="1">
        <f>SUM(J3:J7)</f>
        <v>55359.02</v>
      </c>
      <c r="K8" s="1">
        <f>SUM(K3:K7)</f>
        <v>61664.01</v>
      </c>
      <c r="L8" s="1">
        <f>SUM(L3:L7)</f>
        <v>63593.409999999996</v>
      </c>
      <c r="M8" s="1">
        <f>SUM(M3:M7)</f>
        <v>64118.500000000007</v>
      </c>
      <c r="N8" s="1">
        <f>SUM(N3:N7)</f>
        <v>60779.649999999994</v>
      </c>
    </row>
    <row r="9" spans="1:14" x14ac:dyDescent="0.25">
      <c r="B9" t="s">
        <v>42</v>
      </c>
    </row>
    <row r="10" spans="1:14" ht="30" x14ac:dyDescent="0.25">
      <c r="C10" s="3" t="s">
        <v>47</v>
      </c>
      <c r="E10" t="s">
        <v>49</v>
      </c>
      <c r="G10" t="s">
        <v>59</v>
      </c>
    </row>
    <row r="11" spans="1:14" x14ac:dyDescent="0.25">
      <c r="C11" s="1">
        <v>78.12</v>
      </c>
      <c r="E11">
        <v>73.83</v>
      </c>
      <c r="G11">
        <v>76.75</v>
      </c>
    </row>
    <row r="12" spans="1:14" x14ac:dyDescent="0.25">
      <c r="C12" s="1">
        <v>24</v>
      </c>
      <c r="E12">
        <v>19.670000000000002</v>
      </c>
      <c r="G12">
        <v>14.71</v>
      </c>
    </row>
    <row r="13" spans="1:14" x14ac:dyDescent="0.25">
      <c r="C13" s="1">
        <v>48.99</v>
      </c>
      <c r="E13">
        <v>47.03</v>
      </c>
      <c r="G13">
        <v>49.39</v>
      </c>
    </row>
    <row r="14" spans="1:14" x14ac:dyDescent="0.25">
      <c r="C14" s="1">
        <v>69.61</v>
      </c>
      <c r="E14">
        <v>63.94</v>
      </c>
      <c r="G14">
        <v>76.33</v>
      </c>
    </row>
    <row r="15" spans="1:14" x14ac:dyDescent="0.25">
      <c r="C15" s="1">
        <v>25.42</v>
      </c>
      <c r="E15">
        <v>27.95</v>
      </c>
      <c r="G15">
        <v>30.61</v>
      </c>
    </row>
    <row r="17" spans="3:7" ht="30" x14ac:dyDescent="0.25">
      <c r="C17" s="3" t="s">
        <v>46</v>
      </c>
      <c r="E17" t="s">
        <v>56</v>
      </c>
      <c r="G17" s="3" t="s">
        <v>62</v>
      </c>
    </row>
    <row r="18" spans="3:7" x14ac:dyDescent="0.25">
      <c r="C18" s="1">
        <v>79.099999999999994</v>
      </c>
      <c r="D18" s="9" t="s">
        <v>50</v>
      </c>
      <c r="E18">
        <v>72.25</v>
      </c>
      <c r="G18">
        <v>78.540000000000006</v>
      </c>
    </row>
    <row r="19" spans="3:7" x14ac:dyDescent="0.25">
      <c r="C19" s="1">
        <v>26.36</v>
      </c>
      <c r="D19" s="9" t="s">
        <v>51</v>
      </c>
      <c r="E19">
        <v>11.01</v>
      </c>
      <c r="G19">
        <v>14.27</v>
      </c>
    </row>
    <row r="20" spans="3:7" x14ac:dyDescent="0.25">
      <c r="C20" s="1">
        <v>46.48</v>
      </c>
      <c r="D20" s="9" t="s">
        <v>52</v>
      </c>
      <c r="E20">
        <v>46.6</v>
      </c>
      <c r="G20">
        <v>43.52</v>
      </c>
    </row>
    <row r="21" spans="3:7" x14ac:dyDescent="0.25">
      <c r="C21" s="1">
        <v>72.650000000000006</v>
      </c>
      <c r="D21" s="9" t="s">
        <v>53</v>
      </c>
      <c r="E21">
        <v>58.47</v>
      </c>
      <c r="G21">
        <v>77.400000000000006</v>
      </c>
    </row>
    <row r="22" spans="3:7" x14ac:dyDescent="0.25">
      <c r="C22" s="1">
        <v>30.21</v>
      </c>
      <c r="D22" s="9" t="s">
        <v>54</v>
      </c>
      <c r="E22">
        <v>27.12</v>
      </c>
      <c r="G22">
        <v>34.06</v>
      </c>
    </row>
    <row r="24" spans="3:7" ht="30" x14ac:dyDescent="0.25">
      <c r="C24" s="3" t="s">
        <v>48</v>
      </c>
      <c r="E24" t="s">
        <v>57</v>
      </c>
      <c r="G24" t="s">
        <v>64</v>
      </c>
    </row>
    <row r="25" spans="3:7" x14ac:dyDescent="0.25">
      <c r="C25" s="1">
        <v>78.62</v>
      </c>
      <c r="E25">
        <v>72.39</v>
      </c>
      <c r="G25">
        <v>77.91</v>
      </c>
    </row>
    <row r="26" spans="3:7" x14ac:dyDescent="0.25">
      <c r="C26" s="1">
        <v>24.21</v>
      </c>
      <c r="E26">
        <v>13.69</v>
      </c>
      <c r="G26">
        <v>13.1</v>
      </c>
    </row>
    <row r="27" spans="3:7" x14ac:dyDescent="0.25">
      <c r="C27" s="1">
        <v>51.16</v>
      </c>
      <c r="E27">
        <v>48.77</v>
      </c>
      <c r="G27">
        <v>41.03</v>
      </c>
    </row>
    <row r="28" spans="3:7" x14ac:dyDescent="0.25">
      <c r="C28" s="1">
        <v>66.78</v>
      </c>
      <c r="E28">
        <v>74.34</v>
      </c>
      <c r="G28">
        <v>71.819999999999993</v>
      </c>
    </row>
    <row r="29" spans="3:7" x14ac:dyDescent="0.25">
      <c r="C29" s="1">
        <v>29.83</v>
      </c>
      <c r="E29">
        <v>31.39</v>
      </c>
      <c r="G29">
        <v>31.43</v>
      </c>
    </row>
    <row r="30" spans="3:7" x14ac:dyDescent="0.25">
      <c r="C30" s="1"/>
    </row>
    <row r="33" spans="1:13" x14ac:dyDescent="0.25">
      <c r="A33" t="s">
        <v>7</v>
      </c>
    </row>
    <row r="34" spans="1:13" ht="30" x14ac:dyDescent="0.25">
      <c r="A34" s="3"/>
      <c r="B34" s="3"/>
      <c r="C34" s="4" t="s">
        <v>1</v>
      </c>
      <c r="D34" s="4" t="s">
        <v>5</v>
      </c>
      <c r="E34" s="4" t="s">
        <v>6</v>
      </c>
      <c r="F34" s="4" t="s">
        <v>15</v>
      </c>
      <c r="G34" s="4" t="s">
        <v>24</v>
      </c>
      <c r="H34" s="4" t="s">
        <v>25</v>
      </c>
      <c r="I34" s="4" t="s">
        <v>26</v>
      </c>
      <c r="J34" t="s">
        <v>28</v>
      </c>
      <c r="K34" s="3" t="s">
        <v>31</v>
      </c>
      <c r="L34" s="3" t="s">
        <v>32</v>
      </c>
      <c r="M34" s="3" t="s">
        <v>34</v>
      </c>
    </row>
    <row r="35" spans="1:13" x14ac:dyDescent="0.25">
      <c r="A35" t="s">
        <v>14</v>
      </c>
      <c r="B35">
        <v>1845</v>
      </c>
      <c r="C35" s="1">
        <v>10.85</v>
      </c>
      <c r="D35" s="1">
        <f>+$B35*C35</f>
        <v>20018.25</v>
      </c>
      <c r="E35" s="1">
        <f>D35*1.008</f>
        <v>20178.396000000001</v>
      </c>
      <c r="F35" s="1">
        <f>$B35*$C41</f>
        <v>16402.05</v>
      </c>
      <c r="G35" s="1">
        <f>$B35*$C46</f>
        <v>18505.349999999999</v>
      </c>
      <c r="H35" s="1">
        <f>$B35*$C51</f>
        <v>17545.95</v>
      </c>
      <c r="I35" s="1">
        <f>$B35*E41</f>
        <v>19612.350000000002</v>
      </c>
      <c r="J35" s="1">
        <f>$B35*E46</f>
        <v>15627.150000000001</v>
      </c>
      <c r="K35" s="1">
        <f>$B35*E51</f>
        <v>18523.8</v>
      </c>
      <c r="L35" s="1">
        <f>$B35*G41</f>
        <v>19999.8</v>
      </c>
      <c r="M35" s="1">
        <f>$B35*G46</f>
        <v>17453.7</v>
      </c>
    </row>
    <row r="36" spans="1:13" x14ac:dyDescent="0.25">
      <c r="A36" t="s">
        <v>16</v>
      </c>
      <c r="B36">
        <v>1345</v>
      </c>
      <c r="C36" s="1">
        <v>14.9</v>
      </c>
      <c r="D36" s="1">
        <f t="shared" ref="D36:D37" si="7">+$B36*C36</f>
        <v>20040.5</v>
      </c>
      <c r="E36" s="1">
        <f>D36*1.008</f>
        <v>20200.824000000001</v>
      </c>
      <c r="F36" s="1">
        <f t="shared" ref="F36:F37" si="8">$B36*$C42</f>
        <v>17094.95</v>
      </c>
      <c r="G36" s="1">
        <f t="shared" ref="G36:G37" si="9">$B36*$C47</f>
        <v>20027.05</v>
      </c>
      <c r="H36" s="1">
        <f t="shared" ref="H36:H37" si="10">$B36*$C52</f>
        <v>19327.649999999998</v>
      </c>
      <c r="I36" s="1">
        <f t="shared" ref="I36" si="11">$B36*E42</f>
        <v>19448.7</v>
      </c>
      <c r="J36" s="1">
        <f>$B36*E47</f>
        <v>20591.95</v>
      </c>
      <c r="K36" s="1">
        <f t="shared" ref="K36:K37" si="12">$B36*E52</f>
        <v>21479.65</v>
      </c>
      <c r="L36" s="1">
        <f t="shared" ref="L36:L37" si="13">$B36*G42</f>
        <v>21896.600000000002</v>
      </c>
      <c r="M36" s="1">
        <f t="shared" ref="M36:M37" si="14">$B36*G47</f>
        <v>22232.850000000002</v>
      </c>
    </row>
    <row r="37" spans="1:13" x14ac:dyDescent="0.25">
      <c r="A37" t="s">
        <v>17</v>
      </c>
      <c r="B37">
        <v>1350</v>
      </c>
      <c r="C37" s="1">
        <v>14.39</v>
      </c>
      <c r="D37" s="1">
        <f t="shared" si="7"/>
        <v>19426.5</v>
      </c>
      <c r="E37" s="1">
        <f>D37*1.01</f>
        <v>19620.764999999999</v>
      </c>
      <c r="F37" s="1">
        <f t="shared" si="8"/>
        <v>19237.5</v>
      </c>
      <c r="G37" s="1">
        <f t="shared" si="9"/>
        <v>18886.5</v>
      </c>
      <c r="H37" s="1">
        <f t="shared" si="10"/>
        <v>18670.5</v>
      </c>
      <c r="I37" s="1">
        <f>$B37*E43</f>
        <v>18846</v>
      </c>
      <c r="J37" s="1">
        <f>$B37*E48</f>
        <v>18751.5</v>
      </c>
      <c r="K37" s="1">
        <f t="shared" si="12"/>
        <v>18630</v>
      </c>
      <c r="L37" s="1">
        <f t="shared" si="13"/>
        <v>19102.5</v>
      </c>
      <c r="M37" s="1">
        <f t="shared" si="14"/>
        <v>19102.5</v>
      </c>
    </row>
    <row r="38" spans="1:13" x14ac:dyDescent="0.25">
      <c r="A38" t="s">
        <v>13</v>
      </c>
      <c r="C38" s="2"/>
      <c r="D38" s="2">
        <f t="shared" ref="D38:J38" si="15">SUM(D35:D37)</f>
        <v>59485.25</v>
      </c>
      <c r="E38" s="2">
        <f t="shared" si="15"/>
        <v>59999.985000000001</v>
      </c>
      <c r="F38" s="2">
        <f t="shared" si="15"/>
        <v>52734.5</v>
      </c>
      <c r="G38" s="2">
        <f t="shared" si="15"/>
        <v>57418.899999999994</v>
      </c>
      <c r="H38" s="2">
        <f t="shared" si="15"/>
        <v>55544.1</v>
      </c>
      <c r="I38" s="2">
        <f t="shared" si="15"/>
        <v>57907.05</v>
      </c>
      <c r="J38" s="2">
        <f t="shared" si="15"/>
        <v>54970.600000000006</v>
      </c>
      <c r="K38" s="2">
        <f>SUM(K35:K37)</f>
        <v>58633.45</v>
      </c>
      <c r="L38" s="2">
        <f>SUM(L35:L37)</f>
        <v>60998.9</v>
      </c>
      <c r="M38" s="2">
        <f>SUM(M35:M37)</f>
        <v>58789.05</v>
      </c>
    </row>
    <row r="40" spans="1:13" ht="30" x14ac:dyDescent="0.25">
      <c r="C40" s="3" t="s">
        <v>2</v>
      </c>
      <c r="E40" t="s">
        <v>27</v>
      </c>
      <c r="G40" t="s">
        <v>33</v>
      </c>
    </row>
    <row r="41" spans="1:13" x14ac:dyDescent="0.25">
      <c r="C41" s="1">
        <v>8.89</v>
      </c>
      <c r="E41">
        <v>10.63</v>
      </c>
      <c r="G41">
        <v>10.84</v>
      </c>
    </row>
    <row r="42" spans="1:13" x14ac:dyDescent="0.25">
      <c r="C42" s="1">
        <v>12.71</v>
      </c>
      <c r="E42">
        <v>14.46</v>
      </c>
      <c r="G42">
        <v>16.28</v>
      </c>
    </row>
    <row r="43" spans="1:13" x14ac:dyDescent="0.25">
      <c r="C43" s="1">
        <v>14.25</v>
      </c>
      <c r="E43">
        <v>13.96</v>
      </c>
      <c r="G43">
        <v>14.15</v>
      </c>
    </row>
    <row r="45" spans="1:13" ht="30" x14ac:dyDescent="0.25">
      <c r="C45" s="3" t="s">
        <v>3</v>
      </c>
      <c r="E45" t="s">
        <v>29</v>
      </c>
      <c r="G45" s="3" t="s">
        <v>35</v>
      </c>
    </row>
    <row r="46" spans="1:13" x14ac:dyDescent="0.25">
      <c r="C46" s="1">
        <v>10.029999999999999</v>
      </c>
      <c r="E46">
        <v>8.4700000000000006</v>
      </c>
      <c r="G46">
        <v>9.4600000000000009</v>
      </c>
    </row>
    <row r="47" spans="1:13" x14ac:dyDescent="0.25">
      <c r="C47" s="1">
        <v>14.89</v>
      </c>
      <c r="E47">
        <v>15.31</v>
      </c>
      <c r="G47">
        <v>16.53</v>
      </c>
    </row>
    <row r="48" spans="1:13" x14ac:dyDescent="0.25">
      <c r="C48" s="1">
        <v>13.99</v>
      </c>
      <c r="E48">
        <v>13.89</v>
      </c>
      <c r="G48">
        <v>14.15</v>
      </c>
    </row>
    <row r="50" spans="1:13" ht="30" x14ac:dyDescent="0.25">
      <c r="C50" s="3" t="s">
        <v>4</v>
      </c>
      <c r="E50" t="s">
        <v>30</v>
      </c>
    </row>
    <row r="51" spans="1:13" x14ac:dyDescent="0.25">
      <c r="C51" s="1">
        <v>9.51</v>
      </c>
      <c r="E51">
        <v>10.039999999999999</v>
      </c>
    </row>
    <row r="52" spans="1:13" x14ac:dyDescent="0.25">
      <c r="C52" s="1">
        <v>14.37</v>
      </c>
      <c r="E52">
        <v>15.97</v>
      </c>
    </row>
    <row r="53" spans="1:13" x14ac:dyDescent="0.25">
      <c r="C53" s="1">
        <v>13.83</v>
      </c>
      <c r="E53">
        <v>13.8</v>
      </c>
    </row>
    <row r="58" spans="1:13" x14ac:dyDescent="0.25">
      <c r="A58" t="s">
        <v>8</v>
      </c>
    </row>
    <row r="59" spans="1:13" ht="30" x14ac:dyDescent="0.25">
      <c r="A59" s="3"/>
      <c r="B59" s="3"/>
      <c r="C59" s="4" t="s">
        <v>1</v>
      </c>
      <c r="D59" s="4" t="s">
        <v>5</v>
      </c>
      <c r="E59" s="4" t="s">
        <v>6</v>
      </c>
      <c r="F59" s="4" t="s">
        <v>15</v>
      </c>
      <c r="G59" s="4" t="s">
        <v>24</v>
      </c>
      <c r="H59" s="4" t="s">
        <v>25</v>
      </c>
      <c r="I59" s="4" t="s">
        <v>26</v>
      </c>
      <c r="J59" t="s">
        <v>28</v>
      </c>
      <c r="K59" s="3" t="s">
        <v>31</v>
      </c>
      <c r="L59" s="3" t="s">
        <v>32</v>
      </c>
      <c r="M59" s="3" t="s">
        <v>34</v>
      </c>
    </row>
    <row r="60" spans="1:13" x14ac:dyDescent="0.25">
      <c r="A60" t="s">
        <v>18</v>
      </c>
      <c r="B60">
        <v>263</v>
      </c>
      <c r="C60" s="1">
        <v>76.06</v>
      </c>
      <c r="D60" s="1">
        <f>+$B60*C60</f>
        <v>20003.78</v>
      </c>
      <c r="E60" s="1">
        <f>D60*1.008</f>
        <v>20163.810239999999</v>
      </c>
      <c r="F60" s="1">
        <f>$B60*$C66</f>
        <v>19582.98</v>
      </c>
      <c r="G60" s="1">
        <f>$B60*$C71</f>
        <v>19556.68</v>
      </c>
      <c r="H60" s="1">
        <f>$B60*$C76</f>
        <v>20174.73</v>
      </c>
      <c r="I60" s="1">
        <f>$B60*E66</f>
        <v>20174.73</v>
      </c>
      <c r="J60" s="1">
        <f>$B60*E71</f>
        <v>21163.61</v>
      </c>
      <c r="K60" s="1">
        <f>$B60*E76</f>
        <v>21124.16</v>
      </c>
      <c r="L60" s="1">
        <f>$B60*G66</f>
        <v>24395.88</v>
      </c>
      <c r="M60" s="1">
        <f>$B60*G71</f>
        <v>25837.119999999999</v>
      </c>
    </row>
    <row r="61" spans="1:13" x14ac:dyDescent="0.25">
      <c r="A61" t="s">
        <v>19</v>
      </c>
      <c r="B61">
        <v>403</v>
      </c>
      <c r="C61" s="1">
        <v>49.72</v>
      </c>
      <c r="D61" s="1">
        <f t="shared" ref="D61:D62" si="16">+$B61*C61</f>
        <v>20037.16</v>
      </c>
      <c r="E61" s="1">
        <f>D61*1.008</f>
        <v>20197.457279999999</v>
      </c>
      <c r="F61" s="1">
        <f t="shared" ref="F61:F62" si="17">$B61*$C67</f>
        <v>19722.82</v>
      </c>
      <c r="G61" s="1">
        <f t="shared" ref="G61:G62" si="18">$B61*$C72</f>
        <v>19622.07</v>
      </c>
      <c r="H61" s="1">
        <f t="shared" ref="H61:H62" si="19">$B61*$C77</f>
        <v>20137.91</v>
      </c>
      <c r="I61" s="1">
        <f t="shared" ref="I61:I62" si="20">$B61*E67</f>
        <v>20282.989999999998</v>
      </c>
      <c r="J61" s="1">
        <f>$B61*E72</f>
        <v>19662.37</v>
      </c>
      <c r="K61" s="1">
        <f t="shared" ref="K61:K62" si="21">$B61*E77</f>
        <v>18799.95</v>
      </c>
      <c r="L61" s="1">
        <f t="shared" ref="L61:L62" si="22">$B61*G67</f>
        <v>19730.88</v>
      </c>
      <c r="M61" s="1">
        <f t="shared" ref="M61:M62" si="23">$B61*G72</f>
        <v>20041.189999999999</v>
      </c>
    </row>
    <row r="62" spans="1:13" x14ac:dyDescent="0.25">
      <c r="A62" t="s">
        <v>20</v>
      </c>
      <c r="B62">
        <v>528</v>
      </c>
      <c r="C62" s="1">
        <v>36.89</v>
      </c>
      <c r="D62" s="1">
        <f t="shared" si="16"/>
        <v>19477.920000000002</v>
      </c>
      <c r="E62" s="1">
        <f>D62*1.01</f>
        <v>19672.699200000003</v>
      </c>
      <c r="F62" s="1">
        <f t="shared" si="17"/>
        <v>17376.48</v>
      </c>
      <c r="G62" s="1">
        <f t="shared" si="18"/>
        <v>19789.439999999999</v>
      </c>
      <c r="H62" s="1">
        <f t="shared" si="19"/>
        <v>20729.28</v>
      </c>
      <c r="I62" s="1">
        <f t="shared" si="20"/>
        <v>22344.959999999999</v>
      </c>
      <c r="J62" s="1">
        <f>$B62*E73</f>
        <v>23628</v>
      </c>
      <c r="K62" s="1">
        <f t="shared" si="21"/>
        <v>25740</v>
      </c>
      <c r="L62" s="1">
        <f t="shared" si="22"/>
        <v>23802.239999999998</v>
      </c>
      <c r="M62" s="1">
        <f t="shared" si="23"/>
        <v>22920.48</v>
      </c>
    </row>
    <row r="63" spans="1:13" x14ac:dyDescent="0.25">
      <c r="A63" t="s">
        <v>13</v>
      </c>
      <c r="C63" s="2"/>
      <c r="D63" s="2">
        <f t="shared" ref="D63:J63" si="24">SUM(D60:D62)</f>
        <v>59518.86</v>
      </c>
      <c r="E63" s="2">
        <f t="shared" si="24"/>
        <v>60033.966719999997</v>
      </c>
      <c r="F63" s="2">
        <f t="shared" si="24"/>
        <v>56682.28</v>
      </c>
      <c r="G63" s="2">
        <f t="shared" si="24"/>
        <v>58968.19</v>
      </c>
      <c r="H63" s="2">
        <f t="shared" si="24"/>
        <v>61041.919999999998</v>
      </c>
      <c r="I63" s="2">
        <f t="shared" si="24"/>
        <v>62802.68</v>
      </c>
      <c r="J63" s="2">
        <f t="shared" si="24"/>
        <v>64453.979999999996</v>
      </c>
      <c r="K63" s="2">
        <f>SUM(K60:K62)</f>
        <v>65664.11</v>
      </c>
      <c r="L63" s="2">
        <f>SUM(L60:L62)</f>
        <v>67929</v>
      </c>
      <c r="M63" s="2">
        <f>SUM(M60:M62)</f>
        <v>68798.789999999994</v>
      </c>
    </row>
    <row r="65" spans="3:7" ht="30" x14ac:dyDescent="0.25">
      <c r="C65" s="3" t="s">
        <v>2</v>
      </c>
      <c r="E65" t="s">
        <v>27</v>
      </c>
      <c r="G65" t="s">
        <v>33</v>
      </c>
    </row>
    <row r="66" spans="3:7" x14ac:dyDescent="0.25">
      <c r="C66" s="1">
        <v>74.459999999999994</v>
      </c>
      <c r="E66">
        <v>76.709999999999994</v>
      </c>
      <c r="G66">
        <v>92.76</v>
      </c>
    </row>
    <row r="67" spans="3:7" x14ac:dyDescent="0.25">
      <c r="C67" s="1">
        <v>48.94</v>
      </c>
      <c r="E67">
        <v>50.33</v>
      </c>
      <c r="G67">
        <v>48.96</v>
      </c>
    </row>
    <row r="68" spans="3:7" x14ac:dyDescent="0.25">
      <c r="C68" s="1">
        <v>32.909999999999997</v>
      </c>
      <c r="E68">
        <v>42.32</v>
      </c>
      <c r="G68">
        <v>45.08</v>
      </c>
    </row>
    <row r="70" spans="3:7" ht="30" x14ac:dyDescent="0.25">
      <c r="C70" s="3" t="s">
        <v>3</v>
      </c>
      <c r="E70" t="s">
        <v>29</v>
      </c>
      <c r="G70" s="3" t="s">
        <v>35</v>
      </c>
    </row>
    <row r="71" spans="3:7" x14ac:dyDescent="0.25">
      <c r="C71" s="1">
        <v>74.36</v>
      </c>
      <c r="E71">
        <v>80.47</v>
      </c>
      <c r="G71">
        <f>49.12*2</f>
        <v>98.24</v>
      </c>
    </row>
    <row r="72" spans="3:7" x14ac:dyDescent="0.25">
      <c r="C72" s="1">
        <v>48.69</v>
      </c>
      <c r="E72">
        <v>48.79</v>
      </c>
      <c r="G72">
        <v>49.73</v>
      </c>
    </row>
    <row r="73" spans="3:7" x14ac:dyDescent="0.25">
      <c r="C73" s="1">
        <v>37.479999999999997</v>
      </c>
      <c r="E73">
        <v>44.75</v>
      </c>
      <c r="G73">
        <v>43.41</v>
      </c>
    </row>
    <row r="75" spans="3:7" ht="30" x14ac:dyDescent="0.25">
      <c r="C75" s="3" t="s">
        <v>4</v>
      </c>
      <c r="E75" t="s">
        <v>30</v>
      </c>
    </row>
    <row r="76" spans="3:7" x14ac:dyDescent="0.25">
      <c r="C76" s="1">
        <v>76.709999999999994</v>
      </c>
      <c r="E76">
        <v>80.319999999999993</v>
      </c>
    </row>
    <row r="77" spans="3:7" x14ac:dyDescent="0.25">
      <c r="C77" s="1">
        <v>49.97</v>
      </c>
      <c r="E77">
        <v>46.65</v>
      </c>
    </row>
    <row r="78" spans="3:7" x14ac:dyDescent="0.25">
      <c r="C78" s="1">
        <v>39.26</v>
      </c>
      <c r="E78">
        <v>48.75</v>
      </c>
    </row>
    <row r="82" spans="1:13" x14ac:dyDescent="0.25">
      <c r="A82" t="s">
        <v>9</v>
      </c>
    </row>
    <row r="83" spans="1:13" ht="30" x14ac:dyDescent="0.25">
      <c r="A83" s="3"/>
      <c r="B83" s="3"/>
      <c r="C83" s="4" t="s">
        <v>1</v>
      </c>
      <c r="D83" s="4" t="s">
        <v>5</v>
      </c>
      <c r="E83" s="4" t="s">
        <v>6</v>
      </c>
      <c r="F83" s="4" t="s">
        <v>15</v>
      </c>
      <c r="G83" s="4" t="s">
        <v>24</v>
      </c>
      <c r="H83" s="4" t="s">
        <v>25</v>
      </c>
      <c r="I83" s="4" t="s">
        <v>26</v>
      </c>
      <c r="J83" t="s">
        <v>28</v>
      </c>
      <c r="K83" s="3" t="s">
        <v>31</v>
      </c>
      <c r="L83" s="3" t="s">
        <v>32</v>
      </c>
      <c r="M83" s="3" t="s">
        <v>34</v>
      </c>
    </row>
    <row r="84" spans="1:13" x14ac:dyDescent="0.25">
      <c r="A84" t="s">
        <v>21</v>
      </c>
      <c r="B84">
        <v>1000</v>
      </c>
      <c r="C84" s="1">
        <v>39.21</v>
      </c>
      <c r="D84" s="1">
        <f>+$B84*C84</f>
        <v>39210</v>
      </c>
      <c r="E84" s="1">
        <f>D84*1.008</f>
        <v>39523.68</v>
      </c>
      <c r="F84" s="1">
        <f>$B84*$C90</f>
        <v>37610</v>
      </c>
      <c r="G84" s="1">
        <f>$B84*$C95</f>
        <v>39920</v>
      </c>
      <c r="H84" s="1">
        <f>$B84*$C100</f>
        <v>39960</v>
      </c>
      <c r="I84" s="1">
        <f>$B84*E90</f>
        <v>40410</v>
      </c>
      <c r="J84" s="1">
        <f>$B84*E95</f>
        <v>48210</v>
      </c>
      <c r="K84" s="1">
        <f>$B84*E100</f>
        <v>46270</v>
      </c>
      <c r="L84" s="1">
        <f>$B84*G90</f>
        <v>53480</v>
      </c>
      <c r="M84" s="1">
        <f>$B84*G95</f>
        <v>50570</v>
      </c>
    </row>
    <row r="85" spans="1:13" x14ac:dyDescent="0.25">
      <c r="A85" t="s">
        <v>22</v>
      </c>
      <c r="B85">
        <v>200</v>
      </c>
      <c r="C85" s="1">
        <v>44.66</v>
      </c>
      <c r="D85" s="1">
        <f t="shared" ref="D85:D86" si="25">+$B85*C85</f>
        <v>8932</v>
      </c>
      <c r="E85" s="1">
        <f>D85*1.022</f>
        <v>9128.5040000000008</v>
      </c>
      <c r="F85" s="1">
        <f t="shared" ref="F85:F86" si="26">$B85*$C91</f>
        <v>8680</v>
      </c>
      <c r="G85" s="1">
        <f t="shared" ref="G85:G86" si="27">$B85*$C96</f>
        <v>9046</v>
      </c>
      <c r="H85" s="1">
        <f t="shared" ref="H85:H86" si="28">$B85*$C101</f>
        <v>9036</v>
      </c>
      <c r="I85" s="1">
        <f t="shared" ref="I85:I86" si="29">$B85*E91</f>
        <v>8840</v>
      </c>
      <c r="J85" s="1">
        <f>$B85*E96</f>
        <v>9110</v>
      </c>
      <c r="K85" s="1">
        <f t="shared" ref="K85:K86" si="30">$B85*E101</f>
        <v>8714</v>
      </c>
      <c r="L85" s="1">
        <f t="shared" ref="L85:L86" si="31">$B85*G91</f>
        <v>9000</v>
      </c>
      <c r="M85" s="1">
        <f t="shared" ref="M85:M86" si="32">$B85*G96</f>
        <v>8590</v>
      </c>
    </row>
    <row r="86" spans="1:13" x14ac:dyDescent="0.25">
      <c r="A86" t="s">
        <v>23</v>
      </c>
      <c r="B86">
        <v>496</v>
      </c>
      <c r="C86" s="1">
        <v>22.5</v>
      </c>
      <c r="D86" s="1">
        <f t="shared" si="25"/>
        <v>11160</v>
      </c>
      <c r="E86" s="1">
        <f>D86*1.015</f>
        <v>11327.4</v>
      </c>
      <c r="F86" s="1">
        <f t="shared" si="26"/>
        <v>10009.280000000001</v>
      </c>
      <c r="G86" s="1">
        <f t="shared" si="27"/>
        <v>10019.199999999999</v>
      </c>
      <c r="H86" s="1">
        <f t="shared" si="28"/>
        <v>9369.44</v>
      </c>
      <c r="I86" s="1">
        <f t="shared" si="29"/>
        <v>7459.8399999999992</v>
      </c>
      <c r="J86" s="1">
        <f>$B86*E97</f>
        <v>6924.1600000000008</v>
      </c>
      <c r="K86" s="1">
        <f t="shared" si="30"/>
        <v>7192</v>
      </c>
      <c r="L86" s="1">
        <f t="shared" si="31"/>
        <v>7504.4800000000005</v>
      </c>
      <c r="M86" s="1">
        <f t="shared" si="32"/>
        <v>6591.8399999999992</v>
      </c>
    </row>
    <row r="87" spans="1:13" x14ac:dyDescent="0.25">
      <c r="A87" t="s">
        <v>13</v>
      </c>
      <c r="C87" s="2"/>
      <c r="D87" s="2">
        <f t="shared" ref="D87:J87" si="33">SUM(D84:D86)</f>
        <v>59302</v>
      </c>
      <c r="E87" s="2">
        <f t="shared" si="33"/>
        <v>59979.584000000003</v>
      </c>
      <c r="F87" s="2">
        <f t="shared" si="33"/>
        <v>56299.28</v>
      </c>
      <c r="G87" s="2">
        <f t="shared" si="33"/>
        <v>58985.2</v>
      </c>
      <c r="H87" s="2">
        <f t="shared" si="33"/>
        <v>58365.440000000002</v>
      </c>
      <c r="I87" s="2">
        <f t="shared" si="33"/>
        <v>56709.84</v>
      </c>
      <c r="J87" s="2">
        <f t="shared" si="33"/>
        <v>64244.160000000003</v>
      </c>
      <c r="K87" s="2">
        <f>SUM(K84:K86)</f>
        <v>62176</v>
      </c>
      <c r="L87" s="2">
        <f>SUM(L84:L86)</f>
        <v>69984.479999999996</v>
      </c>
      <c r="M87" s="2">
        <f>SUM(M84:M86)</f>
        <v>65751.839999999997</v>
      </c>
    </row>
    <row r="89" spans="1:13" ht="30" x14ac:dyDescent="0.25">
      <c r="C89" s="3" t="s">
        <v>2</v>
      </c>
      <c r="E89" t="s">
        <v>27</v>
      </c>
      <c r="G89" t="s">
        <v>33</v>
      </c>
    </row>
    <row r="90" spans="1:13" x14ac:dyDescent="0.25">
      <c r="C90" s="1">
        <v>37.61</v>
      </c>
      <c r="E90">
        <v>40.409999999999997</v>
      </c>
      <c r="G90">
        <v>53.48</v>
      </c>
    </row>
    <row r="91" spans="1:13" x14ac:dyDescent="0.25">
      <c r="C91" s="1">
        <v>43.4</v>
      </c>
      <c r="E91">
        <v>44.2</v>
      </c>
      <c r="G91">
        <v>45</v>
      </c>
    </row>
    <row r="92" spans="1:13" x14ac:dyDescent="0.25">
      <c r="C92" s="1">
        <v>20.18</v>
      </c>
      <c r="E92">
        <v>15.04</v>
      </c>
      <c r="G92">
        <v>15.13</v>
      </c>
    </row>
    <row r="94" spans="1:13" ht="30" x14ac:dyDescent="0.25">
      <c r="C94" s="3" t="s">
        <v>3</v>
      </c>
      <c r="E94" t="s">
        <v>29</v>
      </c>
      <c r="G94" s="3" t="s">
        <v>35</v>
      </c>
    </row>
    <row r="95" spans="1:13" x14ac:dyDescent="0.25">
      <c r="C95" s="1">
        <v>39.92</v>
      </c>
      <c r="E95">
        <v>48.21</v>
      </c>
      <c r="G95">
        <v>50.57</v>
      </c>
    </row>
    <row r="96" spans="1:13" x14ac:dyDescent="0.25">
      <c r="C96" s="1">
        <v>45.23</v>
      </c>
      <c r="E96">
        <v>45.55</v>
      </c>
      <c r="G96">
        <v>42.95</v>
      </c>
    </row>
    <row r="97" spans="3:7" x14ac:dyDescent="0.25">
      <c r="C97" s="1">
        <v>20.2</v>
      </c>
      <c r="E97">
        <v>13.96</v>
      </c>
      <c r="G97">
        <v>13.29</v>
      </c>
    </row>
    <row r="99" spans="3:7" ht="30" x14ac:dyDescent="0.25">
      <c r="C99" s="3" t="s">
        <v>4</v>
      </c>
      <c r="E99" t="s">
        <v>30</v>
      </c>
    </row>
    <row r="100" spans="3:7" x14ac:dyDescent="0.25">
      <c r="C100" s="1">
        <v>39.96</v>
      </c>
      <c r="E100">
        <v>46.27</v>
      </c>
    </row>
    <row r="101" spans="3:7" x14ac:dyDescent="0.25">
      <c r="C101" s="1">
        <v>45.18</v>
      </c>
      <c r="E101">
        <v>43.57</v>
      </c>
    </row>
    <row r="102" spans="3:7" x14ac:dyDescent="0.25">
      <c r="C102" s="1">
        <v>18.89</v>
      </c>
      <c r="E102">
        <v>14.5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b9bee50d-875b-4759-8e1d-76bbcb290450" xsi:nil="true"/>
    <Self_Registration_Enabled xmlns="b9bee50d-875b-4759-8e1d-76bbcb290450" xsi:nil="true"/>
    <Teachers xmlns="b9bee50d-875b-4759-8e1d-76bbcb290450">
      <UserInfo>
        <DisplayName/>
        <AccountId xsi:nil="true"/>
        <AccountType/>
      </UserInfo>
    </Teachers>
    <Students xmlns="b9bee50d-875b-4759-8e1d-76bbcb290450">
      <UserInfo>
        <DisplayName/>
        <AccountId xsi:nil="true"/>
        <AccountType/>
      </UserInfo>
    </Students>
    <Invited_Teachers xmlns="b9bee50d-875b-4759-8e1d-76bbcb290450" xsi:nil="true"/>
    <IsNotebookLocked xmlns="b9bee50d-875b-4759-8e1d-76bbcb290450" xsi:nil="true"/>
    <Is_Collaboration_Space_Locked xmlns="b9bee50d-875b-4759-8e1d-76bbcb290450" xsi:nil="true"/>
    <Templates xmlns="b9bee50d-875b-4759-8e1d-76bbcb290450" xsi:nil="true"/>
    <Has_Teacher_Only_SectionGroup xmlns="b9bee50d-875b-4759-8e1d-76bbcb290450" xsi:nil="true"/>
    <NotebookType xmlns="b9bee50d-875b-4759-8e1d-76bbcb290450" xsi:nil="true"/>
    <FolderType xmlns="b9bee50d-875b-4759-8e1d-76bbcb290450" xsi:nil="true"/>
    <CultureName xmlns="b9bee50d-875b-4759-8e1d-76bbcb290450" xsi:nil="true"/>
    <Owner xmlns="b9bee50d-875b-4759-8e1d-76bbcb290450">
      <UserInfo>
        <DisplayName/>
        <AccountId xsi:nil="true"/>
        <AccountType/>
      </UserInfo>
    </Owner>
    <AppVersion xmlns="b9bee50d-875b-4759-8e1d-76bbcb290450" xsi:nil="true"/>
    <Math_Settings xmlns="b9bee50d-875b-4759-8e1d-76bbcb290450" xsi:nil="true"/>
    <Invited_Students xmlns="b9bee50d-875b-4759-8e1d-76bbcb290450" xsi:nil="true"/>
    <DefaultSectionNames xmlns="b9bee50d-875b-4759-8e1d-76bbcb290450" xsi:nil="true"/>
    <Student_Groups xmlns="b9bee50d-875b-4759-8e1d-76bbcb290450">
      <UserInfo>
        <DisplayName/>
        <AccountId xsi:nil="true"/>
        <AccountType/>
      </UserInfo>
    </Student_Group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FB6422EBF7634CBAB2A55ADB4F2ED2" ma:contentTypeVersion="30" ma:contentTypeDescription="Create a new document." ma:contentTypeScope="" ma:versionID="2750ed6221bfd6bbd56238a94bf6ddcf">
  <xsd:schema xmlns:xsd="http://www.w3.org/2001/XMLSchema" xmlns:xs="http://www.w3.org/2001/XMLSchema" xmlns:p="http://schemas.microsoft.com/office/2006/metadata/properties" xmlns:ns2="b9bee50d-875b-4759-8e1d-76bbcb290450" xmlns:ns3="2c82257d-e105-4b6a-b475-c4f4d906a6f0" targetNamespace="http://schemas.microsoft.com/office/2006/metadata/properties" ma:root="true" ma:fieldsID="4b7c423230a536007cdfdc0c75779005" ns2:_="" ns3:_="">
    <xsd:import namespace="b9bee50d-875b-4759-8e1d-76bbcb290450"/>
    <xsd:import namespace="2c82257d-e105-4b6a-b475-c4f4d906a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ee50d-875b-4759-8e1d-76bbcb290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2257d-e105-4b6a-b475-c4f4d906a6f0" elementFormDefault="qualified">
    <xsd:import namespace="http://schemas.microsoft.com/office/2006/documentManagement/types"/>
    <xsd:import namespace="http://schemas.microsoft.com/office/infopath/2007/PartnerControls"/>
    <xsd:element name="SharedWithUsers" ma:index="3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D7A721-EC06-4F49-8B88-90ED87E36BAA}">
  <ds:schemaRefs>
    <ds:schemaRef ds:uri="http://schemas.microsoft.com/office/2006/metadata/properties"/>
    <ds:schemaRef ds:uri="http://schemas.microsoft.com/office/infopath/2007/PartnerControls"/>
    <ds:schemaRef ds:uri="b9bee50d-875b-4759-8e1d-76bbcb290450"/>
  </ds:schemaRefs>
</ds:datastoreItem>
</file>

<file path=customXml/itemProps2.xml><?xml version="1.0" encoding="utf-8"?>
<ds:datastoreItem xmlns:ds="http://schemas.openxmlformats.org/officeDocument/2006/customXml" ds:itemID="{2F38A39F-AC0F-4B98-9C95-F7A7E932C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bee50d-875b-4759-8e1d-76bbcb290450"/>
    <ds:schemaRef ds:uri="2c82257d-e105-4b6a-b475-c4f4d906a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0DB808-14E5-437F-B78F-166BC2BED7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5</vt:i4>
      </vt:variant>
    </vt:vector>
  </HeadingPairs>
  <TitlesOfParts>
    <vt:vector size="7" baseType="lpstr">
      <vt:lpstr>2014</vt:lpstr>
      <vt:lpstr>2015</vt:lpstr>
      <vt:lpstr>Arika &amp; Court</vt:lpstr>
      <vt:lpstr>Justin &amp; Derek</vt:lpstr>
      <vt:lpstr>Racine &amp; Corina</vt:lpstr>
      <vt:lpstr>Drew &amp; Bryce</vt:lpstr>
      <vt:lpstr>Jordan &amp; Keith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Miller</dc:creator>
  <cp:lastModifiedBy>Lucas Hilty</cp:lastModifiedBy>
  <cp:lastPrinted>2016-05-12T19:57:49Z</cp:lastPrinted>
  <dcterms:created xsi:type="dcterms:W3CDTF">2014-10-07T21:54:15Z</dcterms:created>
  <dcterms:modified xsi:type="dcterms:W3CDTF">2020-11-04T21:46:14Z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0x010100E6FB6422EBF7634CBAB2A55ADB4F2ED2</vt:lpwstr>
  </property>
</Properties>
</file>